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75" windowWidth="9420" windowHeight="5010"/>
  </bookViews>
  <sheets>
    <sheet name="KÖSEOĞLU" sheetId="1" r:id="rId1"/>
    <sheet name="İÇOFİS" sheetId="2" r:id="rId2"/>
    <sheet name="ŞEHİTLİK" sheetId="3" r:id="rId3"/>
  </sheets>
  <definedNames>
    <definedName name="_xlnm._FilterDatabase" localSheetId="1" hidden="1">İÇOFİS!$B$20:$U$63</definedName>
    <definedName name="_xlnm._FilterDatabase" localSheetId="0" hidden="1">KÖSEOĞLU!$A$4:$U$4</definedName>
    <definedName name="_xlnm._FilterDatabase" localSheetId="2" hidden="1">ŞEHİTLİK!$A$4:$U$4</definedName>
    <definedName name="_xlnm.Print_Area" localSheetId="1">İÇOFİS!$A$1:$U$92</definedName>
    <definedName name="_xlnm.Print_Area" localSheetId="0">KÖSEOĞLU!$A$1:$U$121</definedName>
  </definedNames>
  <calcPr calcId="125725"/>
</workbook>
</file>

<file path=xl/calcChain.xml><?xml version="1.0" encoding="utf-8"?>
<calcChain xmlns="http://schemas.openxmlformats.org/spreadsheetml/2006/main">
  <c r="H48" i="1"/>
  <c r="I48"/>
  <c r="K48" s="1"/>
  <c r="S48" s="1"/>
  <c r="U48" s="1"/>
  <c r="J48"/>
  <c r="T48"/>
  <c r="H93"/>
  <c r="K93" s="1"/>
  <c r="S93" s="1"/>
  <c r="U93" s="1"/>
  <c r="I93"/>
  <c r="J93"/>
  <c r="T93"/>
  <c r="H75" i="2"/>
  <c r="K75" s="1"/>
  <c r="S75" s="1"/>
  <c r="U75" s="1"/>
  <c r="I75"/>
  <c r="J75"/>
  <c r="T75"/>
  <c r="H92" i="1"/>
  <c r="K92" s="1"/>
  <c r="S92" s="1"/>
  <c r="U92" s="1"/>
  <c r="I92"/>
  <c r="J92"/>
  <c r="T92"/>
  <c r="H16" i="2"/>
  <c r="K16" s="1"/>
  <c r="S16" s="1"/>
  <c r="U16" s="1"/>
  <c r="I16"/>
  <c r="J16"/>
  <c r="T16"/>
  <c r="H68"/>
  <c r="I68"/>
  <c r="K68" s="1"/>
  <c r="S68" s="1"/>
  <c r="U68" s="1"/>
  <c r="J68"/>
  <c r="T68"/>
  <c r="H36"/>
  <c r="I36"/>
  <c r="J36"/>
  <c r="K36" s="1"/>
  <c r="S36" s="1"/>
  <c r="U36" s="1"/>
  <c r="T36"/>
  <c r="H17" i="3"/>
  <c r="I17"/>
  <c r="J17"/>
  <c r="K17"/>
  <c r="S17" s="1"/>
  <c r="U17" s="1"/>
  <c r="T17"/>
  <c r="H15"/>
  <c r="I15"/>
  <c r="K15" s="1"/>
  <c r="S15" s="1"/>
  <c r="U15" s="1"/>
  <c r="J15"/>
  <c r="T15"/>
  <c r="H35" i="1"/>
  <c r="K35" s="1"/>
  <c r="S35" s="1"/>
  <c r="U35" s="1"/>
  <c r="I35"/>
  <c r="J35"/>
  <c r="T35"/>
  <c r="H34" i="2"/>
  <c r="K34" s="1"/>
  <c r="S34" s="1"/>
  <c r="U34" s="1"/>
  <c r="I34"/>
  <c r="J34"/>
  <c r="T34"/>
  <c r="H16" i="3"/>
  <c r="K16" s="1"/>
  <c r="S16" s="1"/>
  <c r="U16" s="1"/>
  <c r="I16"/>
  <c r="J16"/>
  <c r="T16"/>
  <c r="H21"/>
  <c r="K21" s="1"/>
  <c r="S21" s="1"/>
  <c r="U21" s="1"/>
  <c r="I21"/>
  <c r="J21"/>
  <c r="T21"/>
  <c r="H12"/>
  <c r="I12"/>
  <c r="K12" s="1"/>
  <c r="S12" s="1"/>
  <c r="U12" s="1"/>
  <c r="J12"/>
  <c r="T12"/>
  <c r="H20" i="2"/>
  <c r="I20"/>
  <c r="J20"/>
  <c r="K20" s="1"/>
  <c r="S20" s="1"/>
  <c r="U20" s="1"/>
  <c r="T20"/>
  <c r="H21"/>
  <c r="I21"/>
  <c r="J21"/>
  <c r="K21"/>
  <c r="S21" s="1"/>
  <c r="U21" s="1"/>
  <c r="T21"/>
  <c r="H22"/>
  <c r="I22"/>
  <c r="K22" s="1"/>
  <c r="S22" s="1"/>
  <c r="U22" s="1"/>
  <c r="J22"/>
  <c r="T22"/>
  <c r="H39"/>
  <c r="K39" s="1"/>
  <c r="S39" s="1"/>
  <c r="U39" s="1"/>
  <c r="I39"/>
  <c r="J39"/>
  <c r="T39"/>
  <c r="H48"/>
  <c r="K48" s="1"/>
  <c r="S48" s="1"/>
  <c r="U48" s="1"/>
  <c r="I48"/>
  <c r="J48"/>
  <c r="T48"/>
  <c r="H63"/>
  <c r="K63" s="1"/>
  <c r="S63" s="1"/>
  <c r="U63" s="1"/>
  <c r="I63"/>
  <c r="J63"/>
  <c r="T63"/>
  <c r="H14" i="3"/>
  <c r="K14" s="1"/>
  <c r="S14" s="1"/>
  <c r="U14" s="1"/>
  <c r="I14"/>
  <c r="J14"/>
  <c r="T14"/>
  <c r="H21" i="1"/>
  <c r="I21"/>
  <c r="K21" s="1"/>
  <c r="S21" s="1"/>
  <c r="U21" s="1"/>
  <c r="J21"/>
  <c r="T21"/>
  <c r="H70"/>
  <c r="I70"/>
  <c r="J70"/>
  <c r="K70" s="1"/>
  <c r="S70" s="1"/>
  <c r="U70" s="1"/>
  <c r="T70"/>
  <c r="H34"/>
  <c r="I34"/>
  <c r="J34"/>
  <c r="K34"/>
  <c r="S34" s="1"/>
  <c r="U34" s="1"/>
  <c r="T34"/>
  <c r="H68"/>
  <c r="I68"/>
  <c r="K68" s="1"/>
  <c r="S68" s="1"/>
  <c r="U68" s="1"/>
  <c r="J68"/>
  <c r="T68"/>
  <c r="H55"/>
  <c r="K55" s="1"/>
  <c r="S55" s="1"/>
  <c r="U55" s="1"/>
  <c r="I55"/>
  <c r="J55"/>
  <c r="H65"/>
  <c r="K65" s="1"/>
  <c r="S65" s="1"/>
  <c r="U65" s="1"/>
  <c r="I65"/>
  <c r="J65"/>
  <c r="T65"/>
  <c r="H66"/>
  <c r="K66" s="1"/>
  <c r="S66" s="1"/>
  <c r="U66" s="1"/>
  <c r="I66"/>
  <c r="J66"/>
  <c r="T66"/>
  <c r="H49"/>
  <c r="I49"/>
  <c r="K49" s="1"/>
  <c r="S49" s="1"/>
  <c r="U49" s="1"/>
  <c r="J49"/>
  <c r="T49"/>
  <c r="H39"/>
  <c r="I39"/>
  <c r="J39"/>
  <c r="K39" s="1"/>
  <c r="S39" s="1"/>
  <c r="U39" s="1"/>
  <c r="T39"/>
  <c r="H54" i="2"/>
  <c r="I54"/>
  <c r="J54"/>
  <c r="K54"/>
  <c r="S54" s="1"/>
  <c r="U54" s="1"/>
  <c r="T54"/>
  <c r="H49"/>
  <c r="I49"/>
  <c r="K49" s="1"/>
  <c r="S49" s="1"/>
  <c r="U49" s="1"/>
  <c r="J49"/>
  <c r="T49"/>
  <c r="H81" i="1"/>
  <c r="K81" s="1"/>
  <c r="S81" s="1"/>
  <c r="U81" s="1"/>
  <c r="I81"/>
  <c r="J81"/>
  <c r="T81"/>
  <c r="H37"/>
  <c r="K37" s="1"/>
  <c r="S37" s="1"/>
  <c r="U37" s="1"/>
  <c r="I37"/>
  <c r="J37"/>
  <c r="T37"/>
  <c r="H29"/>
  <c r="K29" s="1"/>
  <c r="S29" s="1"/>
  <c r="U29" s="1"/>
  <c r="I29"/>
  <c r="J29"/>
  <c r="H76" i="2"/>
  <c r="I76"/>
  <c r="K76" s="1"/>
  <c r="S76" s="1"/>
  <c r="U76" s="1"/>
  <c r="J76"/>
  <c r="T76"/>
  <c r="T89" i="1"/>
  <c r="J89"/>
  <c r="I89"/>
  <c r="H89"/>
  <c r="K89" s="1"/>
  <c r="S89" s="1"/>
  <c r="U89" s="1"/>
  <c r="T98"/>
  <c r="J98"/>
  <c r="I98"/>
  <c r="H98"/>
  <c r="K98" s="1"/>
  <c r="S98" s="1"/>
  <c r="U98" s="1"/>
  <c r="T82" i="2"/>
  <c r="J82"/>
  <c r="I82"/>
  <c r="K82" s="1"/>
  <c r="S82" s="1"/>
  <c r="U82" s="1"/>
  <c r="H82"/>
  <c r="T81"/>
  <c r="J81"/>
  <c r="I81"/>
  <c r="H81"/>
  <c r="K81" s="1"/>
  <c r="S81" s="1"/>
  <c r="U81" s="1"/>
  <c r="T80"/>
  <c r="H80"/>
  <c r="K80" s="1"/>
  <c r="S80" s="1"/>
  <c r="U80" s="1"/>
  <c r="I80"/>
  <c r="J80"/>
  <c r="T74"/>
  <c r="J74"/>
  <c r="I74"/>
  <c r="K74" s="1"/>
  <c r="S74" s="1"/>
  <c r="U74" s="1"/>
  <c r="H74"/>
  <c r="T72"/>
  <c r="H72"/>
  <c r="K72" s="1"/>
  <c r="S72" s="1"/>
  <c r="U72" s="1"/>
  <c r="I72"/>
  <c r="J72"/>
  <c r="T99" i="1"/>
  <c r="J99"/>
  <c r="K99" s="1"/>
  <c r="S99" s="1"/>
  <c r="U99" s="1"/>
  <c r="I99"/>
  <c r="H99"/>
  <c r="T100"/>
  <c r="J100"/>
  <c r="I100"/>
  <c r="H100"/>
  <c r="T101"/>
  <c r="J101"/>
  <c r="I101"/>
  <c r="K101" s="1"/>
  <c r="S101" s="1"/>
  <c r="U101" s="1"/>
  <c r="H101"/>
  <c r="T97"/>
  <c r="J97"/>
  <c r="I97"/>
  <c r="H97"/>
  <c r="K97" s="1"/>
  <c r="S97" s="1"/>
  <c r="U97" s="1"/>
  <c r="T96"/>
  <c r="J96"/>
  <c r="I96"/>
  <c r="K96" s="1"/>
  <c r="S96" s="1"/>
  <c r="U96" s="1"/>
  <c r="H96"/>
  <c r="T95"/>
  <c r="J95"/>
  <c r="I95"/>
  <c r="H95"/>
  <c r="K95" s="1"/>
  <c r="S95" s="1"/>
  <c r="U95" s="1"/>
  <c r="T27" i="2"/>
  <c r="J27"/>
  <c r="I27"/>
  <c r="K27" s="1"/>
  <c r="S27" s="1"/>
  <c r="U27" s="1"/>
  <c r="H27"/>
  <c r="T53"/>
  <c r="J53"/>
  <c r="I53"/>
  <c r="H53"/>
  <c r="K53" s="1"/>
  <c r="S53" s="1"/>
  <c r="U53" s="1"/>
  <c r="T55"/>
  <c r="J55"/>
  <c r="I55"/>
  <c r="H55"/>
  <c r="T56"/>
  <c r="J56"/>
  <c r="I56"/>
  <c r="H56"/>
  <c r="K56" s="1"/>
  <c r="S56" s="1"/>
  <c r="U56" s="1"/>
  <c r="T44"/>
  <c r="J44"/>
  <c r="I44"/>
  <c r="K44" s="1"/>
  <c r="S44" s="1"/>
  <c r="U44" s="1"/>
  <c r="H44"/>
  <c r="T45"/>
  <c r="J45"/>
  <c r="I45"/>
  <c r="H45"/>
  <c r="K45" s="1"/>
  <c r="S45" s="1"/>
  <c r="U45" s="1"/>
  <c r="T58"/>
  <c r="J58"/>
  <c r="I58"/>
  <c r="H58"/>
  <c r="J25"/>
  <c r="I25"/>
  <c r="H25"/>
  <c r="T41"/>
  <c r="J41"/>
  <c r="I41"/>
  <c r="K41" s="1"/>
  <c r="S41" s="1"/>
  <c r="U41" s="1"/>
  <c r="H41"/>
  <c r="H14"/>
  <c r="I14"/>
  <c r="J14"/>
  <c r="T14"/>
  <c r="H12"/>
  <c r="K12" s="1"/>
  <c r="S12" s="1"/>
  <c r="U12" s="1"/>
  <c r="I12"/>
  <c r="J12"/>
  <c r="T12"/>
  <c r="H11"/>
  <c r="I11"/>
  <c r="J11"/>
  <c r="T11"/>
  <c r="H10"/>
  <c r="K10" s="1"/>
  <c r="S10" s="1"/>
  <c r="U10" s="1"/>
  <c r="I10"/>
  <c r="J10"/>
  <c r="T10"/>
  <c r="H10" i="1"/>
  <c r="I10"/>
  <c r="K10" s="1"/>
  <c r="S10" s="1"/>
  <c r="U10" s="1"/>
  <c r="J10"/>
  <c r="T10"/>
  <c r="T82"/>
  <c r="J82"/>
  <c r="I82"/>
  <c r="H82"/>
  <c r="T80"/>
  <c r="J80"/>
  <c r="I80"/>
  <c r="K80" s="1"/>
  <c r="S80" s="1"/>
  <c r="U80" s="1"/>
  <c r="H80"/>
  <c r="T79"/>
  <c r="J79"/>
  <c r="I79"/>
  <c r="H79"/>
  <c r="T76"/>
  <c r="J76"/>
  <c r="I76"/>
  <c r="H76"/>
  <c r="K76" s="1"/>
  <c r="S76" s="1"/>
  <c r="U76" s="1"/>
  <c r="T75"/>
  <c r="J75"/>
  <c r="I75"/>
  <c r="H75"/>
  <c r="T77"/>
  <c r="J77"/>
  <c r="I77"/>
  <c r="H77"/>
  <c r="K77" s="1"/>
  <c r="S77" s="1"/>
  <c r="U77" s="1"/>
  <c r="T78"/>
  <c r="J78"/>
  <c r="I78"/>
  <c r="H78"/>
  <c r="H7"/>
  <c r="I7"/>
  <c r="K7" s="1"/>
  <c r="S7" s="1"/>
  <c r="U7" s="1"/>
  <c r="J7"/>
  <c r="T7"/>
  <c r="H16"/>
  <c r="I16"/>
  <c r="J16"/>
  <c r="T16"/>
  <c r="H12"/>
  <c r="I12"/>
  <c r="K12" s="1"/>
  <c r="S12" s="1"/>
  <c r="U12" s="1"/>
  <c r="J12"/>
  <c r="T12"/>
  <c r="H8"/>
  <c r="I8"/>
  <c r="J8"/>
  <c r="T8"/>
  <c r="H14"/>
  <c r="I14"/>
  <c r="K14" s="1"/>
  <c r="S14" s="1"/>
  <c r="U14" s="1"/>
  <c r="J14"/>
  <c r="T14"/>
  <c r="H11"/>
  <c r="I11"/>
  <c r="J11"/>
  <c r="T11"/>
  <c r="T30" i="2"/>
  <c r="J30"/>
  <c r="I30"/>
  <c r="H30"/>
  <c r="K30" s="1"/>
  <c r="S30" s="1"/>
  <c r="U30" s="1"/>
  <c r="T61" i="1"/>
  <c r="J61"/>
  <c r="I61"/>
  <c r="H61"/>
  <c r="T43"/>
  <c r="J43"/>
  <c r="I43"/>
  <c r="H43"/>
  <c r="K43" s="1"/>
  <c r="S43" s="1"/>
  <c r="U43" s="1"/>
  <c r="T53"/>
  <c r="J53"/>
  <c r="I53"/>
  <c r="H53"/>
  <c r="T71"/>
  <c r="J71"/>
  <c r="I71"/>
  <c r="K71" s="1"/>
  <c r="S71" s="1"/>
  <c r="U71" s="1"/>
  <c r="H71"/>
  <c r="T33" i="2"/>
  <c r="J33"/>
  <c r="I33"/>
  <c r="H33"/>
  <c r="T40"/>
  <c r="J40"/>
  <c r="I40"/>
  <c r="H40"/>
  <c r="K40" s="1"/>
  <c r="S40" s="1"/>
  <c r="U40" s="1"/>
  <c r="T66"/>
  <c r="J66"/>
  <c r="I66"/>
  <c r="H66"/>
  <c r="T18" i="1"/>
  <c r="J18"/>
  <c r="I18"/>
  <c r="H18"/>
  <c r="K18" s="1"/>
  <c r="S18" s="1"/>
  <c r="U18" s="1"/>
  <c r="T6"/>
  <c r="J6"/>
  <c r="I6"/>
  <c r="H6"/>
  <c r="K6" s="1"/>
  <c r="S6" s="1"/>
  <c r="U6" s="1"/>
  <c r="T50"/>
  <c r="J50"/>
  <c r="K50" s="1"/>
  <c r="S50" s="1"/>
  <c r="U50" s="1"/>
  <c r="I50"/>
  <c r="H50"/>
  <c r="J32"/>
  <c r="I32"/>
  <c r="H32"/>
  <c r="K32" s="1"/>
  <c r="S32" s="1"/>
  <c r="U32" s="1"/>
  <c r="T32"/>
  <c r="J47"/>
  <c r="I47"/>
  <c r="H47"/>
  <c r="K47" s="1"/>
  <c r="S47" s="1"/>
  <c r="U47" s="1"/>
  <c r="J54"/>
  <c r="I54"/>
  <c r="H54"/>
  <c r="T54"/>
  <c r="J59"/>
  <c r="I59"/>
  <c r="H59"/>
  <c r="K59" s="1"/>
  <c r="S59" s="1"/>
  <c r="U59" s="1"/>
  <c r="T59"/>
  <c r="J42"/>
  <c r="I42"/>
  <c r="H42"/>
  <c r="T63"/>
  <c r="T47"/>
  <c r="T42"/>
  <c r="J30"/>
  <c r="K30" s="1"/>
  <c r="S30" s="1"/>
  <c r="U30" s="1"/>
  <c r="I30"/>
  <c r="H30"/>
  <c r="J31"/>
  <c r="I31"/>
  <c r="H31"/>
  <c r="T31"/>
  <c r="J60"/>
  <c r="I60"/>
  <c r="H60"/>
  <c r="K60" s="1"/>
  <c r="S60" s="1"/>
  <c r="U60" s="1"/>
  <c r="T60"/>
  <c r="J73"/>
  <c r="I73"/>
  <c r="H73"/>
  <c r="T73"/>
  <c r="J38"/>
  <c r="I38"/>
  <c r="H38"/>
  <c r="K38" s="1"/>
  <c r="S38" s="1"/>
  <c r="U38" s="1"/>
  <c r="T38"/>
  <c r="T30"/>
  <c r="T58"/>
  <c r="J58"/>
  <c r="I58"/>
  <c r="H58"/>
  <c r="T22"/>
  <c r="J22"/>
  <c r="I22"/>
  <c r="K22" s="1"/>
  <c r="S22" s="1"/>
  <c r="U22" s="1"/>
  <c r="H22"/>
  <c r="T23"/>
  <c r="J23"/>
  <c r="I23"/>
  <c r="H23"/>
  <c r="K23"/>
  <c r="S23" s="1"/>
  <c r="U23" s="1"/>
  <c r="T5"/>
  <c r="J5"/>
  <c r="I5"/>
  <c r="H5"/>
  <c r="T9"/>
  <c r="J9"/>
  <c r="I9"/>
  <c r="H9"/>
  <c r="K9" s="1"/>
  <c r="S9" s="1"/>
  <c r="U9" s="1"/>
  <c r="T15"/>
  <c r="J15"/>
  <c r="I15"/>
  <c r="H15"/>
  <c r="K15" s="1"/>
  <c r="S15" s="1"/>
  <c r="U15" s="1"/>
  <c r="T19"/>
  <c r="J19"/>
  <c r="I19"/>
  <c r="H19"/>
  <c r="K19" s="1"/>
  <c r="S19" s="1"/>
  <c r="U19" s="1"/>
  <c r="T20"/>
  <c r="J20"/>
  <c r="I20"/>
  <c r="H20"/>
  <c r="K20" s="1"/>
  <c r="S20" s="1"/>
  <c r="U20" s="1"/>
  <c r="T13"/>
  <c r="J13"/>
  <c r="K13" s="1"/>
  <c r="S13" s="1"/>
  <c r="U13" s="1"/>
  <c r="I13"/>
  <c r="H13"/>
  <c r="T17"/>
  <c r="J17"/>
  <c r="I17"/>
  <c r="H17"/>
  <c r="T15" i="2"/>
  <c r="J15"/>
  <c r="I15"/>
  <c r="H15"/>
  <c r="J67"/>
  <c r="I67"/>
  <c r="H67"/>
  <c r="T67"/>
  <c r="H13" i="3"/>
  <c r="I13"/>
  <c r="J13"/>
  <c r="T13"/>
  <c r="T19"/>
  <c r="J19"/>
  <c r="I19"/>
  <c r="H19"/>
  <c r="T20"/>
  <c r="J20"/>
  <c r="I20"/>
  <c r="H20"/>
  <c r="K20" s="1"/>
  <c r="S20" s="1"/>
  <c r="U20" s="1"/>
  <c r="T18"/>
  <c r="J18"/>
  <c r="I18"/>
  <c r="H18"/>
  <c r="K18" s="1"/>
  <c r="S18" s="1"/>
  <c r="U18" s="1"/>
  <c r="T35" i="2"/>
  <c r="J35"/>
  <c r="I35"/>
  <c r="H35"/>
  <c r="K35" s="1"/>
  <c r="S35" s="1"/>
  <c r="U35" s="1"/>
  <c r="T38"/>
  <c r="J38"/>
  <c r="I38"/>
  <c r="H38"/>
  <c r="J63" i="1"/>
  <c r="I63"/>
  <c r="H63"/>
  <c r="K63" s="1"/>
  <c r="S63" s="1"/>
  <c r="U63" s="1"/>
  <c r="T94"/>
  <c r="J94"/>
  <c r="I94"/>
  <c r="H94"/>
  <c r="T91"/>
  <c r="J91"/>
  <c r="I91"/>
  <c r="H91"/>
  <c r="H5" i="3"/>
  <c r="K5" s="1"/>
  <c r="S5" s="1"/>
  <c r="U5" s="1"/>
  <c r="I5"/>
  <c r="J5"/>
  <c r="T5"/>
  <c r="H6" i="2"/>
  <c r="K6" s="1"/>
  <c r="S6" s="1"/>
  <c r="U6" s="1"/>
  <c r="I6"/>
  <c r="J6"/>
  <c r="H7"/>
  <c r="K7" s="1"/>
  <c r="S7" s="1"/>
  <c r="U7" s="1"/>
  <c r="I7"/>
  <c r="J7"/>
  <c r="T7"/>
  <c r="H5"/>
  <c r="I5"/>
  <c r="J5"/>
  <c r="T5"/>
  <c r="H8"/>
  <c r="K8" s="1"/>
  <c r="S8" s="1"/>
  <c r="U8" s="1"/>
  <c r="I8"/>
  <c r="J8"/>
  <c r="T8"/>
  <c r="H9"/>
  <c r="K9" s="1"/>
  <c r="S9" s="1"/>
  <c r="U9" s="1"/>
  <c r="I9"/>
  <c r="J9"/>
  <c r="T9"/>
  <c r="H13"/>
  <c r="K13" s="1"/>
  <c r="S13" s="1"/>
  <c r="U13" s="1"/>
  <c r="I13"/>
  <c r="J13"/>
  <c r="T13"/>
  <c r="H47"/>
  <c r="K47" s="1"/>
  <c r="S47" s="1"/>
  <c r="U47" s="1"/>
  <c r="I47"/>
  <c r="J47"/>
  <c r="T47"/>
  <c r="H24"/>
  <c r="K24" s="1"/>
  <c r="S24" s="1"/>
  <c r="U24" s="1"/>
  <c r="I24"/>
  <c r="J24"/>
  <c r="T24"/>
  <c r="H32"/>
  <c r="K32" s="1"/>
  <c r="S32" s="1"/>
  <c r="U32" s="1"/>
  <c r="I32"/>
  <c r="J32"/>
  <c r="T32"/>
  <c r="H26"/>
  <c r="K26" s="1"/>
  <c r="S26" s="1"/>
  <c r="U26" s="1"/>
  <c r="I26"/>
  <c r="J26"/>
  <c r="T26"/>
  <c r="H62"/>
  <c r="I62"/>
  <c r="J62"/>
  <c r="T62"/>
  <c r="H37"/>
  <c r="I37"/>
  <c r="J37"/>
  <c r="T37"/>
  <c r="H57"/>
  <c r="I57"/>
  <c r="J57"/>
  <c r="H59"/>
  <c r="K59" s="1"/>
  <c r="S59" s="1"/>
  <c r="U59" s="1"/>
  <c r="I59"/>
  <c r="J59"/>
  <c r="T59"/>
  <c r="H42"/>
  <c r="I42"/>
  <c r="J42"/>
  <c r="T42"/>
  <c r="H46"/>
  <c r="K46" s="1"/>
  <c r="S46" s="1"/>
  <c r="U46" s="1"/>
  <c r="I46"/>
  <c r="J46"/>
  <c r="T46"/>
  <c r="H29"/>
  <c r="I29"/>
  <c r="J29"/>
  <c r="T29"/>
  <c r="H23"/>
  <c r="I23"/>
  <c r="J23"/>
  <c r="T23"/>
  <c r="H31"/>
  <c r="I31"/>
  <c r="J31"/>
  <c r="T31"/>
  <c r="H52"/>
  <c r="K52" s="1"/>
  <c r="S52" s="1"/>
  <c r="U52" s="1"/>
  <c r="I52"/>
  <c r="J52"/>
  <c r="T52"/>
  <c r="H28"/>
  <c r="I28"/>
  <c r="K28" s="1"/>
  <c r="S28" s="1"/>
  <c r="U28" s="1"/>
  <c r="J28"/>
  <c r="T28"/>
  <c r="H51"/>
  <c r="K51" s="1"/>
  <c r="S51" s="1"/>
  <c r="U51" s="1"/>
  <c r="I51"/>
  <c r="J51"/>
  <c r="T51"/>
  <c r="H61"/>
  <c r="I61"/>
  <c r="J61"/>
  <c r="T61"/>
  <c r="H50"/>
  <c r="K50" s="1"/>
  <c r="S50" s="1"/>
  <c r="U50" s="1"/>
  <c r="I50"/>
  <c r="J50"/>
  <c r="T50"/>
  <c r="H60"/>
  <c r="I60"/>
  <c r="J60"/>
  <c r="T60"/>
  <c r="H43"/>
  <c r="K43" s="1"/>
  <c r="S43" s="1"/>
  <c r="U43" s="1"/>
  <c r="I43"/>
  <c r="J43"/>
  <c r="T43"/>
  <c r="H41" i="1"/>
  <c r="I41"/>
  <c r="J41"/>
  <c r="T41"/>
  <c r="H45"/>
  <c r="K45" s="1"/>
  <c r="S45" s="1"/>
  <c r="U45" s="1"/>
  <c r="I45"/>
  <c r="J45"/>
  <c r="T45"/>
  <c r="H46"/>
  <c r="I46"/>
  <c r="J46"/>
  <c r="T46"/>
  <c r="H51"/>
  <c r="K51" s="1"/>
  <c r="S51" s="1"/>
  <c r="U51" s="1"/>
  <c r="I51"/>
  <c r="J51"/>
  <c r="T51"/>
  <c r="H52"/>
  <c r="I52"/>
  <c r="J52"/>
  <c r="T52"/>
  <c r="H72"/>
  <c r="I72"/>
  <c r="J72"/>
  <c r="T72"/>
  <c r="H64"/>
  <c r="I64"/>
  <c r="J64"/>
  <c r="T64"/>
  <c r="H57"/>
  <c r="K57" s="1"/>
  <c r="S57" s="1"/>
  <c r="U57" s="1"/>
  <c r="I57"/>
  <c r="J57"/>
  <c r="T57"/>
  <c r="H33"/>
  <c r="I33"/>
  <c r="K33" s="1"/>
  <c r="S33" s="1"/>
  <c r="U33" s="1"/>
  <c r="J33"/>
  <c r="T33"/>
  <c r="H44"/>
  <c r="K44" s="1"/>
  <c r="S44" s="1"/>
  <c r="U44" s="1"/>
  <c r="I44"/>
  <c r="J44"/>
  <c r="T44"/>
  <c r="H56"/>
  <c r="I56"/>
  <c r="J56"/>
  <c r="T56"/>
  <c r="H69"/>
  <c r="K69" s="1"/>
  <c r="S69" s="1"/>
  <c r="U69" s="1"/>
  <c r="I69"/>
  <c r="J69"/>
  <c r="T69"/>
  <c r="H67"/>
  <c r="I67"/>
  <c r="K67" s="1"/>
  <c r="S67" s="1"/>
  <c r="U67" s="1"/>
  <c r="J67"/>
  <c r="T67"/>
  <c r="H36"/>
  <c r="K36" s="1"/>
  <c r="S36" s="1"/>
  <c r="U36" s="1"/>
  <c r="I36"/>
  <c r="J36"/>
  <c r="T36"/>
  <c r="H28"/>
  <c r="I28"/>
  <c r="J28"/>
  <c r="T28"/>
  <c r="H62"/>
  <c r="K62" s="1"/>
  <c r="S62" s="1"/>
  <c r="U62" s="1"/>
  <c r="I62"/>
  <c r="J62"/>
  <c r="T62"/>
  <c r="H40"/>
  <c r="I40"/>
  <c r="K40" s="1"/>
  <c r="S40" s="1"/>
  <c r="U40" s="1"/>
  <c r="J40"/>
  <c r="T40"/>
  <c r="H87"/>
  <c r="K87" s="1"/>
  <c r="S87" s="1"/>
  <c r="U87" s="1"/>
  <c r="I87"/>
  <c r="J87"/>
  <c r="T87"/>
  <c r="K19" i="3"/>
  <c r="S19" s="1"/>
  <c r="U19" s="1"/>
  <c r="K13"/>
  <c r="S13" s="1"/>
  <c r="U13" s="1"/>
  <c r="K31" i="1"/>
  <c r="S31" s="1"/>
  <c r="U31" s="1"/>
  <c r="K100"/>
  <c r="S100" s="1"/>
  <c r="U100" s="1"/>
  <c r="K55" i="2"/>
  <c r="S55" s="1"/>
  <c r="U55" s="1"/>
  <c r="K37"/>
  <c r="S37" s="1"/>
  <c r="U37" s="1"/>
  <c r="K14"/>
  <c r="S14" s="1"/>
  <c r="U14" s="1"/>
  <c r="K58"/>
  <c r="S58" s="1"/>
  <c r="U58" s="1"/>
  <c r="K25"/>
  <c r="S25" s="1"/>
  <c r="U25" s="1"/>
  <c r="K11"/>
  <c r="S11" s="1"/>
  <c r="U11" s="1"/>
  <c r="K38"/>
  <c r="S38" s="1"/>
  <c r="U38" s="1"/>
  <c r="K15"/>
  <c r="S15" s="1"/>
  <c r="U15" s="1"/>
  <c r="K60"/>
  <c r="S60" s="1"/>
  <c r="U60" s="1"/>
  <c r="K5"/>
  <c r="S5" s="1"/>
  <c r="U5" s="1"/>
  <c r="K31"/>
  <c r="S31" s="1"/>
  <c r="U31" s="1"/>
  <c r="K67"/>
  <c r="S67" s="1"/>
  <c r="U67" s="1"/>
  <c r="K61"/>
  <c r="S61" s="1"/>
  <c r="U61" s="1"/>
  <c r="K42"/>
  <c r="S42" s="1"/>
  <c r="U42" s="1"/>
  <c r="K23"/>
  <c r="S23" s="1"/>
  <c r="U23" s="1"/>
  <c r="K29"/>
  <c r="S29" s="1"/>
  <c r="U29" s="1"/>
  <c r="K57"/>
  <c r="S57" s="1"/>
  <c r="U57" s="1"/>
  <c r="K62"/>
  <c r="S62" s="1"/>
  <c r="U62" s="1"/>
  <c r="K66"/>
  <c r="S66" s="1"/>
  <c r="U66" s="1"/>
  <c r="K33"/>
  <c r="S33" s="1"/>
  <c r="U33" s="1"/>
  <c r="K28" i="1"/>
  <c r="S28" s="1"/>
  <c r="U28" s="1"/>
  <c r="K64"/>
  <c r="S64" s="1"/>
  <c r="U64" s="1"/>
  <c r="K52"/>
  <c r="S52" s="1"/>
  <c r="U52" s="1"/>
  <c r="K41"/>
  <c r="S41" s="1"/>
  <c r="U41" s="1"/>
  <c r="K17"/>
  <c r="S17" s="1"/>
  <c r="U17" s="1"/>
  <c r="K91"/>
  <c r="S91" s="1"/>
  <c r="U91" s="1"/>
  <c r="K94"/>
  <c r="S94" s="1"/>
  <c r="U94" s="1"/>
  <c r="K53"/>
  <c r="S53" s="1"/>
  <c r="U53" s="1"/>
  <c r="K61"/>
  <c r="S61" s="1"/>
  <c r="U61" s="1"/>
  <c r="K8"/>
  <c r="S8" s="1"/>
  <c r="U8" s="1"/>
  <c r="K5"/>
  <c r="S5" s="1"/>
  <c r="U5" s="1"/>
  <c r="K58"/>
  <c r="S58" s="1"/>
  <c r="U58" s="1"/>
  <c r="K73"/>
  <c r="S73" s="1"/>
  <c r="U73" s="1"/>
  <c r="K54"/>
  <c r="S54" s="1"/>
  <c r="U54" s="1"/>
  <c r="K56"/>
  <c r="S56" s="1"/>
  <c r="U56" s="1"/>
  <c r="K72"/>
  <c r="S72" s="1"/>
  <c r="U72" s="1"/>
  <c r="K46"/>
  <c r="S46" s="1"/>
  <c r="U46" s="1"/>
  <c r="K11"/>
  <c r="S11" s="1"/>
  <c r="U11" s="1"/>
  <c r="K16"/>
  <c r="S16" s="1"/>
  <c r="U16" s="1"/>
  <c r="K42"/>
  <c r="S42" s="1"/>
  <c r="U42" s="1"/>
  <c r="K82"/>
  <c r="S82" s="1"/>
  <c r="U82" s="1"/>
  <c r="K79"/>
  <c r="S79" s="1"/>
  <c r="U79" s="1"/>
  <c r="K75"/>
  <c r="S75" s="1"/>
  <c r="U75" s="1"/>
  <c r="K78"/>
  <c r="S78" s="1"/>
  <c r="U78" s="1"/>
</calcChain>
</file>

<file path=xl/sharedStrings.xml><?xml version="1.0" encoding="utf-8"?>
<sst xmlns="http://schemas.openxmlformats.org/spreadsheetml/2006/main" count="740" uniqueCount="340">
  <si>
    <t>HİZMET YILI</t>
  </si>
  <si>
    <t>EŞ</t>
  </si>
  <si>
    <t>GAYRİ MENKUL</t>
  </si>
  <si>
    <t>S.NO:</t>
  </si>
  <si>
    <t>ADI SOYADI</t>
  </si>
  <si>
    <t>GÖREV YERİ</t>
  </si>
  <si>
    <t>YIL</t>
  </si>
  <si>
    <t>AY</t>
  </si>
  <si>
    <t>GÜN</t>
  </si>
  <si>
    <t>YIL PU</t>
  </si>
  <si>
    <t>AY PU.</t>
  </si>
  <si>
    <t>GÜN PU.</t>
  </si>
  <si>
    <t>HİZ. PUANI</t>
  </si>
  <si>
    <t>ÇALIŞIYOR -1</t>
  </si>
  <si>
    <t>ÇALIŞMIYOR +6</t>
  </si>
  <si>
    <t>ÇOCUK +3</t>
  </si>
  <si>
    <t>ANNE/ BABA +1</t>
  </si>
  <si>
    <t>VAR       -15</t>
  </si>
  <si>
    <t>YOK</t>
  </si>
  <si>
    <t>KONUT BEKLEME +1</t>
  </si>
  <si>
    <t>TOPLAM PUAN</t>
  </si>
  <si>
    <t>EKSİ PUAN</t>
  </si>
  <si>
    <t>GENEL PUAN</t>
  </si>
  <si>
    <t>KOMİSYON BAŞKANI</t>
  </si>
  <si>
    <t>ÜYE</t>
  </si>
  <si>
    <t>KÖSEOĞLU İL MİLLİ EĞİTİM MÜDÜRLÜK PERSONELİ SIRALAMA LİSTESİ</t>
  </si>
  <si>
    <t>Şeyhmus AY</t>
  </si>
  <si>
    <t>Ömer DÜNDAR</t>
  </si>
  <si>
    <t xml:space="preserve">İÇ OFİS LOJMANLARINA MÜRACAAT EDEN İL MİLLİ EĞİTİM MÜDÜRLÜĞÜ PERSONEL SIRA LİSTESİ </t>
  </si>
  <si>
    <t>Şube Müdürü</t>
  </si>
  <si>
    <t>ÜNVANI</t>
  </si>
  <si>
    <t>01-İl Milli Eğitim Müdürü</t>
  </si>
  <si>
    <t>Görev Tahsisi Sıra önceliği listesi</t>
  </si>
  <si>
    <t>02-İl Mem.Başdenetmen</t>
  </si>
  <si>
    <t>03-İl Müdür Yardımcısı</t>
  </si>
  <si>
    <t>04-İl Şube Müdürü</t>
  </si>
  <si>
    <t>05-Denetmen</t>
  </si>
  <si>
    <t>06-Denetmen Yardımcısı</t>
  </si>
  <si>
    <t>07-İlçe Milli Eğt.Müd.</t>
  </si>
  <si>
    <t>08-İlçe Şube Müdürü</t>
  </si>
  <si>
    <t>09-Kurum Müdürü</t>
  </si>
  <si>
    <t>10-Okul Müdürü</t>
  </si>
  <si>
    <t>11-Okul Müd.bşyrd.</t>
  </si>
  <si>
    <t>KÖSEOĞLU GÖREV TAHSİSLİ SIRALAMA LİSTESİ</t>
  </si>
  <si>
    <t xml:space="preserve">ŞEHİTLİK LOJMANLARINA MÜRACAAT EDEN İL MİLLİ EĞİTİM MÜDÜRLÜĞÜ PERSONELİ SIRALAMA LİSTESİ </t>
  </si>
  <si>
    <t>ŞEHİTLİK LOJMANLARINA MÜRACAAT EDEN PERSONEL SIRALAMA LİSTESİ (MEM.DIŞI)</t>
  </si>
  <si>
    <t>Ali Emiri O.O. Md.Yrd.</t>
  </si>
  <si>
    <t>İL MEM</t>
  </si>
  <si>
    <t>ANNE/BABA +1</t>
  </si>
  <si>
    <t>Öğretmen</t>
  </si>
  <si>
    <t>Memur</t>
  </si>
  <si>
    <t>KÖSEOĞLU LOJMANLARINA MÜRACAAT EDEN İLÇE PERSONELLERİ  SIRA LİSTESİ (MEM.DIŞI)</t>
  </si>
  <si>
    <t xml:space="preserve">70. Yıl Anadolu Sağlık Meslek Lisesi </t>
  </si>
  <si>
    <t>İl MEM</t>
  </si>
  <si>
    <t>Abdulhalim KILIÇ</t>
  </si>
  <si>
    <t>Ataman YILDIZ</t>
  </si>
  <si>
    <t>Hülya SAĞGEÇİN</t>
  </si>
  <si>
    <t>Aydın KALENDER</t>
  </si>
  <si>
    <t>Hamdullah MUTLU</t>
  </si>
  <si>
    <t>SUR MEM</t>
  </si>
  <si>
    <t>Abdulmuttalip TUFAN</t>
  </si>
  <si>
    <t>YENİŞEHİR MEM</t>
  </si>
  <si>
    <t>Abdurrahman DEMİR</t>
  </si>
  <si>
    <t>Gazi İ.O.</t>
  </si>
  <si>
    <t>Zeynep TAŞ</t>
  </si>
  <si>
    <t>Şahin YAVUZ</t>
  </si>
  <si>
    <t>Rauf ORAKÇI</t>
  </si>
  <si>
    <t>DAHA ÖNCE LOJMANDA OTURANLAR</t>
  </si>
  <si>
    <t>Hüseyin ALKAN</t>
  </si>
  <si>
    <t xml:space="preserve">                                                                                                                                 </t>
  </si>
  <si>
    <t>Ayşe Reyyan DİKLELİ</t>
  </si>
  <si>
    <t xml:space="preserve">İL MEM </t>
  </si>
  <si>
    <t>İsmail BALIK</t>
  </si>
  <si>
    <t>KAYAPINAR MEM</t>
  </si>
  <si>
    <t xml:space="preserve"> </t>
  </si>
  <si>
    <t>Ali ANALAY</t>
  </si>
  <si>
    <t>Sadrettin KAYA</t>
  </si>
  <si>
    <t>Yetkili Sendika Temsilcisi</t>
  </si>
  <si>
    <t>Mehmet Zeki ULUFER</t>
  </si>
  <si>
    <t>İMKB Karacadağ O.O.</t>
  </si>
  <si>
    <t>2015 YILI SIRA TAHSİSLİ LOJMAN BAŞVURULARI</t>
  </si>
  <si>
    <t>Remzi ÇAKIL</t>
  </si>
  <si>
    <t>İŞÇİ</t>
  </si>
  <si>
    <t>Naim UNAT</t>
  </si>
  <si>
    <t>MEMUR</t>
  </si>
  <si>
    <t>Abdurrahim KORKUTATA</t>
  </si>
  <si>
    <t>Lütfi ELBAHADIR</t>
  </si>
  <si>
    <t>Zehra ÖZALATAŞ</t>
  </si>
  <si>
    <t>Nurettin YILDIZ</t>
  </si>
  <si>
    <t>Gül KARDAŞ</t>
  </si>
  <si>
    <t>Mehmet YILDIZ</t>
  </si>
  <si>
    <t>Salim ÖZGEN</t>
  </si>
  <si>
    <t xml:space="preserve">Ayşe DİNÇ </t>
  </si>
  <si>
    <t>Gonca ARIÇ</t>
  </si>
  <si>
    <t>namık Kemal EML</t>
  </si>
  <si>
    <t>Ögretmen</t>
  </si>
  <si>
    <t>İşitme En.İ.O.</t>
  </si>
  <si>
    <t xml:space="preserve">Sertaç KURŞUNKAYA </t>
  </si>
  <si>
    <t>İL MEM (BAĞLAR)</t>
  </si>
  <si>
    <t>Selahattin DEMİR</t>
  </si>
  <si>
    <t>Öğretmen Sabri G.</t>
  </si>
  <si>
    <t>Şubat KAÇAN</t>
  </si>
  <si>
    <t>Mehmet ÇETİN</t>
  </si>
  <si>
    <t>Muhammed EKER</t>
  </si>
  <si>
    <t>İskan AYDENİZ</t>
  </si>
  <si>
    <t xml:space="preserve">DATEM </t>
  </si>
  <si>
    <t>Fırat HOCAOĞLU</t>
  </si>
  <si>
    <t xml:space="preserve">İstiklal İ.Ö. </t>
  </si>
  <si>
    <t>Dökmetaş İ.Ö.</t>
  </si>
  <si>
    <t>Yenişehir İ.Ö.</t>
  </si>
  <si>
    <t>Veysel DOĞAN</t>
  </si>
  <si>
    <t xml:space="preserve">Şair Sırrı Hanım </t>
  </si>
  <si>
    <t>Yaşar Eğitim Vakfi</t>
  </si>
  <si>
    <t>Cahit BÜDÜŞ</t>
  </si>
  <si>
    <t>BAĞLER MEM</t>
  </si>
  <si>
    <t>Ali AZ</t>
  </si>
  <si>
    <t>Bağlar Ram</t>
  </si>
  <si>
    <t>Şeyhmus ŞAHİN</t>
  </si>
  <si>
    <t>Burhanettin Yıldız</t>
  </si>
  <si>
    <t>şef</t>
  </si>
  <si>
    <t>Rıdvan BARUT</t>
  </si>
  <si>
    <t>Vali Ünal Erkan</t>
  </si>
  <si>
    <t>Doğan BAĞIRTAN</t>
  </si>
  <si>
    <t xml:space="preserve">Celal Güzelses </t>
  </si>
  <si>
    <t>Abdullah ÖZİŞÇİ</t>
  </si>
  <si>
    <t>süleyman Demirel L</t>
  </si>
  <si>
    <t>Cem FIRAT</t>
  </si>
  <si>
    <t>BAĞLAR MEM</t>
  </si>
  <si>
    <t>Necmettin DEĞER</t>
  </si>
  <si>
    <t>Zühal AKYOL</t>
  </si>
  <si>
    <t>70. YIL S.M.L.</t>
  </si>
  <si>
    <t>Murat ÇİFTÇİ</t>
  </si>
  <si>
    <t>Mesleki Eğitim M.</t>
  </si>
  <si>
    <t>Teknisyen</t>
  </si>
  <si>
    <t>Surkent İşitme E.</t>
  </si>
  <si>
    <t>Remzi DALIK</t>
  </si>
  <si>
    <t>İşçi</t>
  </si>
  <si>
    <t>Murat YILMAZ</t>
  </si>
  <si>
    <t>Mahmut FİKANSU</t>
  </si>
  <si>
    <t>A.Kadir ZEYREK</t>
  </si>
  <si>
    <t>Remzi KATIRSÜREN</t>
  </si>
  <si>
    <t>Saliha AYKAN</t>
  </si>
  <si>
    <t>Gülay DOĞAN</t>
  </si>
  <si>
    <t>Serra ÇAKIR</t>
  </si>
  <si>
    <t>Bedri HAZANAY</t>
  </si>
  <si>
    <t>İdris ÇİN</t>
  </si>
  <si>
    <t>Necat ELİTAŞ</t>
  </si>
  <si>
    <t>Sibel SOYLUKAYA</t>
  </si>
  <si>
    <t>Nimetullah BALABAN</t>
  </si>
  <si>
    <t>İzzettin GÖRMEZ</t>
  </si>
  <si>
    <t>2015 YILI SIRA TAHSİSLİ İLÇELER LOJMAN BAŞVURULARI</t>
  </si>
  <si>
    <t xml:space="preserve">Yakup BERENT </t>
  </si>
  <si>
    <t>YENİŞEHİR RAM</t>
  </si>
  <si>
    <t>Şükran AKCAN DOĞAN</t>
  </si>
  <si>
    <t>Hasan Paşa O.O.</t>
  </si>
  <si>
    <t>Melis Diren LUKUMCİ</t>
  </si>
  <si>
    <t>Hazro Yazgı İ.O.</t>
  </si>
  <si>
    <t>Abdulkadir AŞAR</t>
  </si>
  <si>
    <t>Ali AYTEKİN</t>
  </si>
  <si>
    <t>Yol altı İ.O.</t>
  </si>
  <si>
    <t>Dilek HATUNOĞLU</t>
  </si>
  <si>
    <t>Hüseyin Uluğ İ.O.</t>
  </si>
  <si>
    <t>Kemal ŞANAY</t>
  </si>
  <si>
    <t>Özgür ÇİÇEK</t>
  </si>
  <si>
    <t>Zarova İ.O.</t>
  </si>
  <si>
    <t>Murat EKEN</t>
  </si>
  <si>
    <t>Sevgi YUSUFOĞLU</t>
  </si>
  <si>
    <t>Şht. Üs. Fehmi T aşkın</t>
  </si>
  <si>
    <t>Yener GÜMÜŞ</t>
  </si>
  <si>
    <t>Yavuz Selim</t>
  </si>
  <si>
    <t>Veysel KARATAŞ</t>
  </si>
  <si>
    <t>Büyük kadı İ.O.</t>
  </si>
  <si>
    <t>Seyfettin OKUR</t>
  </si>
  <si>
    <t>Büyükkadı O.O.</t>
  </si>
  <si>
    <t>Gülten ULAŞ</t>
  </si>
  <si>
    <t>Sema BALTAŞ</t>
  </si>
  <si>
    <t>Soğanlı İ.O.Ö</t>
  </si>
  <si>
    <t>Veysi YILDIZ</t>
  </si>
  <si>
    <t>Süleyman Nazif İ.O.</t>
  </si>
  <si>
    <t>Zülküf ER</t>
  </si>
  <si>
    <t>Ece RONA</t>
  </si>
  <si>
    <t>Ziya Gökalp İ.O</t>
  </si>
  <si>
    <t>İsmail KILIÇALAN</t>
  </si>
  <si>
    <t>Konacık İ.O.</t>
  </si>
  <si>
    <t>Rukiye ERDEM</t>
  </si>
  <si>
    <t>Cumhurriyet İ.O.</t>
  </si>
  <si>
    <t>Sabrullah BASKIN</t>
  </si>
  <si>
    <t>Burhan EKER</t>
  </si>
  <si>
    <t>Gaffar Okkan A.L.</t>
  </si>
  <si>
    <t>Sezen ÇAKIR</t>
  </si>
  <si>
    <t>Mehmet Dümran ASLAN</t>
  </si>
  <si>
    <t>Yunus Emre İ.Ö.</t>
  </si>
  <si>
    <t>Abdulkadir KAYA</t>
  </si>
  <si>
    <t>Anadolu İ.H.L.</t>
  </si>
  <si>
    <t>Yunus ŞİMŞEK</t>
  </si>
  <si>
    <t>Yenişer MEM</t>
  </si>
  <si>
    <t>Hayri YALÇIN</t>
  </si>
  <si>
    <t>H amravat İ.Ö.</t>
  </si>
  <si>
    <t>Mustafa BUGDAY</t>
  </si>
  <si>
    <t>Gazi. O.O.</t>
  </si>
  <si>
    <t>Selma GÜRHAN</t>
  </si>
  <si>
    <t>Sur Kent İ.E.O.</t>
  </si>
  <si>
    <t>Mehmet MARAL</t>
  </si>
  <si>
    <t>Dönümlü İ.Ö.</t>
  </si>
  <si>
    <t>85 Milli E.A.L.</t>
  </si>
  <si>
    <t>Rasim BALLIKAYA</t>
  </si>
  <si>
    <t>Hüseyin BİLGİN</t>
  </si>
  <si>
    <t>Merkez İ.H.L.</t>
  </si>
  <si>
    <t>Fırat GÖRMÜŞ</t>
  </si>
  <si>
    <t>Alattin SEVER</t>
  </si>
  <si>
    <t>BAGLAR MEM</t>
  </si>
  <si>
    <t>Mehmet ARAZ</t>
  </si>
  <si>
    <t>Dudu Rezzan GÜMÜŞ</t>
  </si>
  <si>
    <t>Yayha Kemal Beyatlı</t>
  </si>
  <si>
    <t>Mehmet İÇER</t>
  </si>
  <si>
    <t>Mesut OK</t>
  </si>
  <si>
    <t>Zülfi TURAN</t>
  </si>
  <si>
    <t>Diyarbakır Anaokulu</t>
  </si>
  <si>
    <t>Arif Eminoğlu İ.Ö.</t>
  </si>
  <si>
    <t>Abdurrahman AKTAN</t>
  </si>
  <si>
    <t>Kiptaş L.</t>
  </si>
  <si>
    <t>Nalan Almak KAYA</t>
  </si>
  <si>
    <t>Güvercinlik İ.Ö.</t>
  </si>
  <si>
    <t>Mehmet Fuat EKİNCİ</t>
  </si>
  <si>
    <t>Şair Sırrı hanım O.O.</t>
  </si>
  <si>
    <t>Suat ÇEVİK</t>
  </si>
  <si>
    <t>Senem HAZAR</t>
  </si>
  <si>
    <t>Toplu Konut O.O.</t>
  </si>
  <si>
    <t>Hatice Babrak YÜKSEL</t>
  </si>
  <si>
    <t>Yüzüncü Yıl İ.O</t>
  </si>
  <si>
    <t>Nigar ADEMYILMAZ</t>
  </si>
  <si>
    <t>5 Nisan İ.O.</t>
  </si>
  <si>
    <t>Faruk KURT</t>
  </si>
  <si>
    <t>Çakmak İ.O.</t>
  </si>
  <si>
    <t>Ömer UYANMIŞ</t>
  </si>
  <si>
    <t>Şht. Y. Bahtitar Er</t>
  </si>
  <si>
    <t>Haşim RECEPOĞLU</t>
  </si>
  <si>
    <t>A.Samet ALPAYCI</t>
  </si>
  <si>
    <t>Sadık ALKAL</t>
  </si>
  <si>
    <t>Hayri DİLMAN</t>
  </si>
  <si>
    <t>80. Cumhurriyet A.L.</t>
  </si>
  <si>
    <t>Mehmet DEMİR</t>
  </si>
  <si>
    <t>Ziya Gökalp A.L.</t>
  </si>
  <si>
    <t>Şükrü AKTAY</t>
  </si>
  <si>
    <t>Mehmet Sabri Güzel İ.O.</t>
  </si>
  <si>
    <t>Ayhan ÖZTURAN</t>
  </si>
  <si>
    <t>Muazzez S.K.M.L.</t>
  </si>
  <si>
    <t>Resul GERİKALAN</t>
  </si>
  <si>
    <t>Yunus Emreİ.O.</t>
  </si>
  <si>
    <t>Abdullah GÜNEŞ</t>
  </si>
  <si>
    <t>R.K.Cum.Fen L.</t>
  </si>
  <si>
    <t>İzzet TÜRKER</t>
  </si>
  <si>
    <t>DATEM</t>
  </si>
  <si>
    <t>Md. Yrd.</t>
  </si>
  <si>
    <t>Abdurrahman ARSLAN</t>
  </si>
  <si>
    <t>Zülküf BASKIN</t>
  </si>
  <si>
    <t>Yavuz Selim İ.Ö.</t>
  </si>
  <si>
    <t>DAHA ÖNCE  LOJMANDA OTURANLAR</t>
  </si>
  <si>
    <t>Mehmet EROL</t>
  </si>
  <si>
    <t>Nuriye Çelebi Eser</t>
  </si>
  <si>
    <t>Müslüm BURÇ</t>
  </si>
  <si>
    <t xml:space="preserve">Mahsun AY </t>
  </si>
  <si>
    <t>Ortaviran İ.O</t>
  </si>
  <si>
    <t>Mehmet Nuri KAYA</t>
  </si>
  <si>
    <t>MAARİF M.</t>
  </si>
  <si>
    <t>Ahmet YILDIZHAN</t>
  </si>
  <si>
    <t>Sül.D. M.T.A.L.</t>
  </si>
  <si>
    <t>Müdür</t>
  </si>
  <si>
    <t>Faruk ASLAN</t>
  </si>
  <si>
    <t>Koşuyolu O.O.</t>
  </si>
  <si>
    <t>Murat YÜKSEL</t>
  </si>
  <si>
    <t>Hazro Yazgı O.O.</t>
  </si>
  <si>
    <t>İhsan KOÇ</t>
  </si>
  <si>
    <t>Şht Bşk. Fatih Özdil</t>
  </si>
  <si>
    <t>Asım KAYA</t>
  </si>
  <si>
    <t>Eğil</t>
  </si>
  <si>
    <t>Mizgin KARADAĞ</t>
  </si>
  <si>
    <t>Ortaviran O.O.</t>
  </si>
  <si>
    <t>Abdulkerim KAYA</t>
  </si>
  <si>
    <t>Çakırkaya İ.O.</t>
  </si>
  <si>
    <t>Cuma ASLAN</t>
  </si>
  <si>
    <t>Nizam BİÇER</t>
  </si>
  <si>
    <t>Ticaret Borsası</t>
  </si>
  <si>
    <t>Refik AKCAN</t>
  </si>
  <si>
    <t>Yuvacık İ.Ö.</t>
  </si>
  <si>
    <t>Erhan AKMERMER</t>
  </si>
  <si>
    <t>Bagıvar İ.O.</t>
  </si>
  <si>
    <t>M.Şerif KIZMAZ</t>
  </si>
  <si>
    <t>HANİ MEM</t>
  </si>
  <si>
    <t>Şb.MDR.</t>
  </si>
  <si>
    <t>Müslüm BULUT</t>
  </si>
  <si>
    <t>Şb. Mdr.</t>
  </si>
  <si>
    <t>Sait TEMEŞ</t>
  </si>
  <si>
    <t>EGİL MEM</t>
  </si>
  <si>
    <t>Murat YURTTUTAN</t>
  </si>
  <si>
    <t>Mehmet UYGUN</t>
  </si>
  <si>
    <t>Selahattin E,BİSMİL</t>
  </si>
  <si>
    <t>Zeki  SAĞIR</t>
  </si>
  <si>
    <t xml:space="preserve">Yağmur YENİ </t>
  </si>
  <si>
    <t>İL  MEM</t>
  </si>
  <si>
    <t>2015    YILI SIRA TAHSİSLİ LOJMAN BAŞVURULARI</t>
  </si>
  <si>
    <t>2015     YILI SIRA TAHSİSLİ LOJMAN BAŞVURULARI</t>
  </si>
  <si>
    <t xml:space="preserve">Semra MEYLANİ </t>
  </si>
  <si>
    <t xml:space="preserve">Kız Anadoluİ.H.L. </t>
  </si>
  <si>
    <t>Hasan ARSLAN</t>
  </si>
  <si>
    <t>Şht J.Üst Tevfk P.</t>
  </si>
  <si>
    <t>Cesur SUNAR</t>
  </si>
  <si>
    <t>Akkoyunlu İ.O..</t>
  </si>
  <si>
    <t>Fikri AKTULUM</t>
  </si>
  <si>
    <t>Fatih KARA</t>
  </si>
  <si>
    <t>Ahmet Cemil SERHATLI</t>
  </si>
  <si>
    <t>Ayhan TÜRKER</t>
  </si>
  <si>
    <t>Türk Telekom</t>
  </si>
  <si>
    <t>Cihan TAŞ</t>
  </si>
  <si>
    <t>Şht.Polis Mehmet Elçn</t>
  </si>
  <si>
    <t>Mustafa ÇEVİK</t>
  </si>
  <si>
    <t>Hantepe İ.O.</t>
  </si>
  <si>
    <t>Resul ÖCALIR</t>
  </si>
  <si>
    <t>Vali G.Aydıner EML</t>
  </si>
  <si>
    <t>Ömer YAMAN</t>
  </si>
  <si>
    <t>Timuçin DURAN</t>
  </si>
  <si>
    <t>Kayapınar Öze Eğitim A.O</t>
  </si>
  <si>
    <t>M.Sait SOLHAN</t>
  </si>
  <si>
    <t>Kırkağaç İ.Ö.</t>
  </si>
  <si>
    <t>Bedri BAL</t>
  </si>
  <si>
    <t>Solmaz İ.Ö..</t>
  </si>
  <si>
    <t>Sevda YILMAZ</t>
  </si>
  <si>
    <t>Özel Eğitim A.O.</t>
  </si>
  <si>
    <t>Zeki ÖZKAYA</t>
  </si>
  <si>
    <t xml:space="preserve">Evliya ÇELEBİ </t>
  </si>
  <si>
    <t>Erkan ÇELİK</t>
  </si>
  <si>
    <t>Akkoyunlu İ.Ö.</t>
  </si>
  <si>
    <t>Osman DEMİREL</t>
  </si>
  <si>
    <t>Kız İmam H.L</t>
  </si>
  <si>
    <t xml:space="preserve">Mustafa KAÇMAZ </t>
  </si>
  <si>
    <t>Yavuz Selim İ.Ö.O.</t>
  </si>
  <si>
    <t>2015 YILI SIRA TAHSİSLİ İL MİLLİ EĞİTİM LOJMAN BAŞVURULARI</t>
  </si>
  <si>
    <t>İ.M.K.B. KAR. İ.H.L.</t>
  </si>
  <si>
    <t xml:space="preserve">Mehmet Zeki ULUFER </t>
  </si>
  <si>
    <t xml:space="preserve">Engin EGE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</si>
</sst>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charset val="162"/>
    </font>
    <font>
      <b/>
      <sz val="16"/>
      <name val="Arial"/>
      <family val="2"/>
      <charset val="162"/>
    </font>
    <font>
      <sz val="8"/>
      <name val="Arial"/>
      <family val="2"/>
      <charset val="162"/>
    </font>
    <font>
      <sz val="7"/>
      <name val="Arial"/>
      <family val="2"/>
      <charset val="162"/>
    </font>
    <font>
      <sz val="6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6"/>
      <name val="Arial"/>
      <family val="2"/>
      <charset val="162"/>
    </font>
    <font>
      <b/>
      <sz val="8"/>
      <name val="Arial"/>
      <family val="2"/>
      <charset val="162"/>
    </font>
    <font>
      <sz val="10"/>
      <color indexed="8"/>
      <name val="Arial"/>
      <family val="2"/>
      <charset val="162"/>
    </font>
    <font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sz val="8"/>
      <color indexed="10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2" fontId="0" fillId="0" borderId="1" xfId="0" applyNumberFormat="1" applyFill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0" fillId="0" borderId="1" xfId="0" applyNumberFormat="1" applyFill="1" applyBorder="1"/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3" xfId="0" applyFill="1" applyBorder="1"/>
    <xf numFmtId="0" fontId="3" fillId="6" borderId="1" xfId="0" applyFont="1" applyFill="1" applyBorder="1" applyAlignment="1">
      <alignment wrapText="1"/>
    </xf>
    <xf numFmtId="0" fontId="9" fillId="0" borderId="1" xfId="0" applyFon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9" fillId="3" borderId="1" xfId="0" applyFont="1" applyFill="1" applyBorder="1"/>
    <xf numFmtId="2" fontId="0" fillId="3" borderId="1" xfId="0" applyNumberFormat="1" applyFill="1" applyBorder="1"/>
    <xf numFmtId="0" fontId="0" fillId="5" borderId="1" xfId="0" applyFill="1" applyBorder="1"/>
    <xf numFmtId="0" fontId="0" fillId="7" borderId="1" xfId="0" applyFill="1" applyBorder="1" applyAlignment="1">
      <alignment wrapText="1"/>
    </xf>
    <xf numFmtId="164" fontId="0" fillId="3" borderId="1" xfId="0" applyNumberFormat="1" applyFill="1" applyBorder="1"/>
    <xf numFmtId="0" fontId="7" fillId="0" borderId="0" xfId="0" applyFont="1"/>
    <xf numFmtId="2" fontId="0" fillId="0" borderId="0" xfId="0" applyNumberFormat="1" applyFill="1" applyBorder="1"/>
    <xf numFmtId="0" fontId="0" fillId="0" borderId="0" xfId="0" applyBorder="1"/>
    <xf numFmtId="0" fontId="0" fillId="8" borderId="2" xfId="0" applyFill="1" applyBorder="1"/>
    <xf numFmtId="0" fontId="7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0" xfId="0" applyNumberFormat="1" applyFill="1" applyBorder="1"/>
    <xf numFmtId="0" fontId="5" fillId="0" borderId="1" xfId="0" applyFont="1" applyBorder="1"/>
    <xf numFmtId="0" fontId="5" fillId="0" borderId="4" xfId="0" applyFont="1" applyBorder="1"/>
    <xf numFmtId="0" fontId="0" fillId="0" borderId="5" xfId="0" applyBorder="1"/>
    <xf numFmtId="0" fontId="5" fillId="0" borderId="1" xfId="0" applyFont="1" applyBorder="1" applyAlignment="1">
      <alignment wrapText="1"/>
    </xf>
    <xf numFmtId="0" fontId="0" fillId="0" borderId="4" xfId="0" applyFill="1" applyBorder="1"/>
    <xf numFmtId="2" fontId="0" fillId="0" borderId="4" xfId="0" applyNumberFormat="1" applyFill="1" applyBorder="1"/>
    <xf numFmtId="164" fontId="0" fillId="0" borderId="3" xfId="0" applyNumberFormat="1" applyFill="1" applyBorder="1"/>
    <xf numFmtId="0" fontId="10" fillId="2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7" fillId="0" borderId="1" xfId="0" applyFont="1" applyFill="1" applyBorder="1"/>
    <xf numFmtId="0" fontId="5" fillId="0" borderId="0" xfId="0" applyFont="1" applyBorder="1" applyAlignment="1">
      <alignment wrapText="1"/>
    </xf>
    <xf numFmtId="0" fontId="9" fillId="0" borderId="0" xfId="0" applyFont="1" applyBorder="1"/>
    <xf numFmtId="0" fontId="7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9" xfId="0" applyFill="1" applyBorder="1"/>
    <xf numFmtId="2" fontId="0" fillId="0" borderId="9" xfId="0" applyNumberFormat="1" applyFill="1" applyBorder="1"/>
    <xf numFmtId="164" fontId="0" fillId="0" borderId="10" xfId="0" applyNumberFormat="1" applyFill="1" applyBorder="1"/>
    <xf numFmtId="0" fontId="7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/>
    <xf numFmtId="2" fontId="7" fillId="0" borderId="1" xfId="0" applyNumberFormat="1" applyFont="1" applyFill="1" applyBorder="1"/>
    <xf numFmtId="164" fontId="7" fillId="0" borderId="1" xfId="0" applyNumberFormat="1" applyFont="1" applyFill="1" applyBorder="1"/>
    <xf numFmtId="0" fontId="0" fillId="9" borderId="0" xfId="0" applyFill="1"/>
    <xf numFmtId="0" fontId="13" fillId="0" borderId="2" xfId="0" applyFont="1" applyBorder="1" applyAlignment="1">
      <alignment wrapText="1"/>
    </xf>
    <xf numFmtId="0" fontId="12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/>
    <xf numFmtId="0" fontId="14" fillId="3" borderId="3" xfId="0" applyFont="1" applyFill="1" applyBorder="1"/>
    <xf numFmtId="2" fontId="14" fillId="3" borderId="1" xfId="0" applyNumberFormat="1" applyFont="1" applyFill="1" applyBorder="1"/>
    <xf numFmtId="164" fontId="14" fillId="3" borderId="1" xfId="0" applyNumberFormat="1" applyFont="1" applyFill="1" applyBorder="1"/>
    <xf numFmtId="0" fontId="14" fillId="3" borderId="0" xfId="0" applyFont="1" applyFill="1"/>
    <xf numFmtId="0" fontId="0" fillId="3" borderId="1" xfId="0" applyFill="1" applyBorder="1"/>
    <xf numFmtId="0" fontId="7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0" fillId="3" borderId="3" xfId="0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7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shrinkToFi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1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KÖSEOĞLU!#REF!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9678080"/>
        <c:axId val="99679616"/>
      </c:barChart>
      <c:catAx>
        <c:axId val="99678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9679616"/>
        <c:crosses val="autoZero"/>
        <c:auto val="1"/>
        <c:lblAlgn val="ctr"/>
        <c:lblOffset val="100"/>
        <c:tickLblSkip val="1"/>
        <c:tickMarkSkip val="1"/>
      </c:catAx>
      <c:valAx>
        <c:axId val="9967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967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KÖSEOĞLU!#REF!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2637952"/>
        <c:axId val="102640256"/>
      </c:barChart>
      <c:catAx>
        <c:axId val="10263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2640256"/>
        <c:crosses val="autoZero"/>
        <c:auto val="1"/>
        <c:lblAlgn val="ctr"/>
        <c:lblOffset val="100"/>
        <c:tickLblSkip val="1"/>
        <c:tickMarkSkip val="1"/>
      </c:catAx>
      <c:valAx>
        <c:axId val="10264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2637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graphicFrame macro="">
      <xdr:nvGraphicFramePr>
        <xdr:cNvPr id="2135" name="Grafik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graphicFrame macro="">
      <xdr:nvGraphicFramePr>
        <xdr:cNvPr id="2136" name="Grafik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tabSelected="1" zoomScaleNormal="100" workbookViewId="0">
      <selection activeCell="B1" sqref="B1:U1"/>
    </sheetView>
  </sheetViews>
  <sheetFormatPr defaultRowHeight="12.75"/>
  <cols>
    <col min="1" max="1" width="3.5703125" customWidth="1"/>
    <col min="2" max="2" width="22.28515625" customWidth="1"/>
    <col min="3" max="3" width="19" customWidth="1"/>
    <col min="4" max="4" width="11.42578125" customWidth="1"/>
    <col min="5" max="6" width="3.42578125" customWidth="1"/>
    <col min="7" max="7" width="4.85546875" customWidth="1"/>
    <col min="8" max="10" width="0.28515625" hidden="1" customWidth="1"/>
    <col min="11" max="11" width="7.42578125" customWidth="1"/>
    <col min="12" max="12" width="6.28515625" bestFit="1" customWidth="1"/>
    <col min="13" max="13" width="7" bestFit="1" customWidth="1"/>
    <col min="14" max="14" width="6.140625" customWidth="1"/>
    <col min="15" max="15" width="5.28515625" customWidth="1"/>
    <col min="16" max="16" width="5.42578125" customWidth="1"/>
    <col min="17" max="17" width="4.5703125" customWidth="1"/>
    <col min="18" max="18" width="5.5703125" customWidth="1"/>
    <col min="19" max="19" width="8.42578125" customWidth="1"/>
    <col min="20" max="20" width="5.5703125" customWidth="1"/>
    <col min="21" max="21" width="7.28515625" customWidth="1"/>
    <col min="22" max="22" width="0.28515625" customWidth="1"/>
  </cols>
  <sheetData>
    <row r="1" spans="1:21" ht="20.25">
      <c r="B1" s="114" t="s">
        <v>336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20.25" customHeight="1">
      <c r="A2" s="2"/>
      <c r="B2" s="116" t="s">
        <v>25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>
      <c r="A3" s="2"/>
      <c r="B3" s="2"/>
      <c r="C3" s="2"/>
      <c r="D3" s="2"/>
      <c r="E3" s="105" t="s">
        <v>0</v>
      </c>
      <c r="F3" s="105"/>
      <c r="G3" s="105"/>
      <c r="H3" s="41"/>
      <c r="I3" s="41"/>
      <c r="J3" s="41"/>
      <c r="K3" s="41"/>
      <c r="L3" s="110" t="s">
        <v>1</v>
      </c>
      <c r="M3" s="110"/>
      <c r="N3" s="2"/>
      <c r="O3" s="2"/>
      <c r="P3" s="115" t="s">
        <v>2</v>
      </c>
      <c r="Q3" s="115"/>
      <c r="R3" s="2"/>
      <c r="S3" s="2"/>
      <c r="T3" s="2"/>
      <c r="U3" s="2"/>
    </row>
    <row r="4" spans="1:21" ht="35.25" customHeight="1">
      <c r="A4" s="34" t="s">
        <v>3</v>
      </c>
      <c r="B4" s="39" t="s">
        <v>4</v>
      </c>
      <c r="C4" s="33" t="s">
        <v>5</v>
      </c>
      <c r="D4" s="29" t="s">
        <v>30</v>
      </c>
      <c r="E4" s="3" t="s">
        <v>6</v>
      </c>
      <c r="F4" s="3" t="s">
        <v>7</v>
      </c>
      <c r="G4" s="3" t="s">
        <v>8</v>
      </c>
      <c r="H4" s="25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7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</row>
    <row r="5" spans="1:21" ht="12" customHeight="1">
      <c r="A5" s="2">
        <v>1</v>
      </c>
      <c r="B5" s="51" t="s">
        <v>140</v>
      </c>
      <c r="C5" s="15" t="s">
        <v>47</v>
      </c>
      <c r="D5" s="15" t="s">
        <v>50</v>
      </c>
      <c r="E5" s="12">
        <v>29</v>
      </c>
      <c r="F5" s="12">
        <v>1</v>
      </c>
      <c r="G5" s="12">
        <v>7</v>
      </c>
      <c r="H5" s="26">
        <f t="shared" ref="H5:H23" si="0">SUM(E5*5)</f>
        <v>145</v>
      </c>
      <c r="I5" s="12">
        <f t="shared" ref="I5:I23" si="1">SUM(F5*5/12)</f>
        <v>0.41666666666666669</v>
      </c>
      <c r="J5" s="12">
        <f t="shared" ref="J5:J23" si="2">SUM(G5*5/365)</f>
        <v>9.5890410958904104E-2</v>
      </c>
      <c r="K5" s="12">
        <f t="shared" ref="K5:K23" si="3">SUM(H5:J5)</f>
        <v>145.51255707762556</v>
      </c>
      <c r="L5" s="12">
        <v>0</v>
      </c>
      <c r="M5" s="12">
        <v>6</v>
      </c>
      <c r="N5" s="12">
        <v>6</v>
      </c>
      <c r="O5" s="12">
        <v>0</v>
      </c>
      <c r="P5" s="12">
        <v>15</v>
      </c>
      <c r="Q5" s="12">
        <v>0</v>
      </c>
      <c r="R5" s="12">
        <v>0</v>
      </c>
      <c r="S5" s="14">
        <f t="shared" ref="S5:S23" si="4">SUM(K5,M5,N5,O5,Q5,R5)</f>
        <v>157.51255707762556</v>
      </c>
      <c r="T5" s="12">
        <f t="shared" ref="T5:T23" si="5">SUM(L5,P5)</f>
        <v>15</v>
      </c>
      <c r="U5" s="21">
        <f t="shared" ref="U5:U23" si="6">SUM(S5-T5)</f>
        <v>142.51255707762556</v>
      </c>
    </row>
    <row r="6" spans="1:21" ht="12" customHeight="1">
      <c r="A6" s="2">
        <v>2</v>
      </c>
      <c r="B6" s="51" t="s">
        <v>141</v>
      </c>
      <c r="C6" s="15" t="s">
        <v>47</v>
      </c>
      <c r="D6" s="15" t="s">
        <v>136</v>
      </c>
      <c r="E6" s="12">
        <v>26</v>
      </c>
      <c r="F6" s="12">
        <v>3</v>
      </c>
      <c r="G6" s="12">
        <v>4</v>
      </c>
      <c r="H6" s="26">
        <f t="shared" si="0"/>
        <v>130</v>
      </c>
      <c r="I6" s="12">
        <f t="shared" si="1"/>
        <v>1.25</v>
      </c>
      <c r="J6" s="12">
        <f t="shared" si="2"/>
        <v>5.4794520547945202E-2</v>
      </c>
      <c r="K6" s="12">
        <f t="shared" si="3"/>
        <v>131.30479452054794</v>
      </c>
      <c r="L6" s="12">
        <v>0</v>
      </c>
      <c r="M6" s="12">
        <v>0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4">
        <f t="shared" si="4"/>
        <v>137.30479452054794</v>
      </c>
      <c r="T6" s="12">
        <f t="shared" si="5"/>
        <v>0</v>
      </c>
      <c r="U6" s="21">
        <f t="shared" si="6"/>
        <v>137.30479452054794</v>
      </c>
    </row>
    <row r="7" spans="1:21" ht="12" customHeight="1">
      <c r="A7" s="2">
        <v>3</v>
      </c>
      <c r="B7" s="51" t="s">
        <v>57</v>
      </c>
      <c r="C7" s="15" t="s">
        <v>47</v>
      </c>
      <c r="D7" s="15" t="s">
        <v>50</v>
      </c>
      <c r="E7" s="12">
        <v>25</v>
      </c>
      <c r="F7" s="12">
        <v>3</v>
      </c>
      <c r="G7" s="12">
        <v>0</v>
      </c>
      <c r="H7" s="26">
        <f t="shared" si="0"/>
        <v>125</v>
      </c>
      <c r="I7" s="12">
        <f t="shared" si="1"/>
        <v>1.25</v>
      </c>
      <c r="J7" s="12">
        <f t="shared" si="2"/>
        <v>0</v>
      </c>
      <c r="K7" s="12">
        <f t="shared" si="3"/>
        <v>126.25</v>
      </c>
      <c r="L7" s="12">
        <v>0</v>
      </c>
      <c r="M7" s="12">
        <v>6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4">
        <f t="shared" si="4"/>
        <v>132.25</v>
      </c>
      <c r="T7" s="12">
        <f t="shared" si="5"/>
        <v>0</v>
      </c>
      <c r="U7" s="21">
        <f t="shared" si="6"/>
        <v>132.25</v>
      </c>
    </row>
    <row r="8" spans="1:21" ht="12" customHeight="1">
      <c r="A8" s="2">
        <v>4</v>
      </c>
      <c r="B8" s="51" t="s">
        <v>147</v>
      </c>
      <c r="C8" s="15" t="s">
        <v>47</v>
      </c>
      <c r="D8" s="15" t="s">
        <v>136</v>
      </c>
      <c r="E8" s="12">
        <v>22</v>
      </c>
      <c r="F8" s="12">
        <v>0</v>
      </c>
      <c r="G8" s="12">
        <v>28</v>
      </c>
      <c r="H8" s="26">
        <f t="shared" si="0"/>
        <v>110</v>
      </c>
      <c r="I8" s="12">
        <f t="shared" si="1"/>
        <v>0</v>
      </c>
      <c r="J8" s="12">
        <f t="shared" si="2"/>
        <v>0.38356164383561642</v>
      </c>
      <c r="K8" s="12">
        <f t="shared" si="3"/>
        <v>110.38356164383562</v>
      </c>
      <c r="L8" s="12">
        <v>0</v>
      </c>
      <c r="M8" s="12">
        <v>0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4">
        <f t="shared" si="4"/>
        <v>116.38356164383562</v>
      </c>
      <c r="T8" s="12">
        <f t="shared" si="5"/>
        <v>0</v>
      </c>
      <c r="U8" s="21">
        <f t="shared" si="6"/>
        <v>116.38356164383562</v>
      </c>
    </row>
    <row r="9" spans="1:21" ht="12" customHeight="1">
      <c r="A9" s="2">
        <v>5</v>
      </c>
      <c r="B9" s="51" t="s">
        <v>56</v>
      </c>
      <c r="C9" s="15" t="s">
        <v>47</v>
      </c>
      <c r="D9" s="15" t="s">
        <v>50</v>
      </c>
      <c r="E9" s="12">
        <v>24</v>
      </c>
      <c r="F9" s="12">
        <v>0</v>
      </c>
      <c r="G9" s="12">
        <v>0</v>
      </c>
      <c r="H9" s="26">
        <f t="shared" si="0"/>
        <v>120</v>
      </c>
      <c r="I9" s="12">
        <f t="shared" si="1"/>
        <v>0</v>
      </c>
      <c r="J9" s="12">
        <f t="shared" si="2"/>
        <v>0</v>
      </c>
      <c r="K9" s="12">
        <f t="shared" si="3"/>
        <v>120</v>
      </c>
      <c r="L9" s="12">
        <v>0</v>
      </c>
      <c r="M9" s="12">
        <v>0</v>
      </c>
      <c r="N9" s="12">
        <v>0</v>
      </c>
      <c r="O9" s="12">
        <v>0</v>
      </c>
      <c r="P9" s="12">
        <v>15</v>
      </c>
      <c r="Q9" s="12">
        <v>0</v>
      </c>
      <c r="R9" s="12">
        <v>0</v>
      </c>
      <c r="S9" s="14">
        <f t="shared" si="4"/>
        <v>120</v>
      </c>
      <c r="T9" s="12">
        <f t="shared" si="5"/>
        <v>15</v>
      </c>
      <c r="U9" s="21">
        <f t="shared" si="6"/>
        <v>105</v>
      </c>
    </row>
    <row r="10" spans="1:21" ht="12" customHeight="1">
      <c r="A10" s="2">
        <v>6</v>
      </c>
      <c r="B10" s="51" t="s">
        <v>58</v>
      </c>
      <c r="C10" s="15" t="s">
        <v>47</v>
      </c>
      <c r="D10" s="15" t="s">
        <v>50</v>
      </c>
      <c r="E10" s="53">
        <v>18</v>
      </c>
      <c r="F10" s="53">
        <v>4</v>
      </c>
      <c r="G10" s="53">
        <v>10</v>
      </c>
      <c r="H10" s="56">
        <f t="shared" si="0"/>
        <v>90</v>
      </c>
      <c r="I10" s="53">
        <f t="shared" si="1"/>
        <v>1.6666666666666667</v>
      </c>
      <c r="J10" s="53">
        <f t="shared" si="2"/>
        <v>0.13698630136986301</v>
      </c>
      <c r="K10" s="53">
        <f t="shared" si="3"/>
        <v>91.803652968036531</v>
      </c>
      <c r="L10" s="12">
        <v>0</v>
      </c>
      <c r="M10" s="12">
        <v>6</v>
      </c>
      <c r="N10" s="12">
        <v>6</v>
      </c>
      <c r="O10" s="12">
        <v>0</v>
      </c>
      <c r="P10" s="12">
        <v>0</v>
      </c>
      <c r="Q10" s="12">
        <v>0</v>
      </c>
      <c r="R10" s="12">
        <v>0</v>
      </c>
      <c r="S10" s="14">
        <f t="shared" si="4"/>
        <v>103.80365296803653</v>
      </c>
      <c r="T10" s="12">
        <f t="shared" si="5"/>
        <v>0</v>
      </c>
      <c r="U10" s="21">
        <f t="shared" si="6"/>
        <v>103.80365296803653</v>
      </c>
    </row>
    <row r="11" spans="1:21" ht="12" customHeight="1">
      <c r="A11" s="2">
        <v>7</v>
      </c>
      <c r="B11" s="51" t="s">
        <v>145</v>
      </c>
      <c r="C11" s="15" t="s">
        <v>47</v>
      </c>
      <c r="D11" s="15" t="s">
        <v>50</v>
      </c>
      <c r="E11" s="53">
        <v>17</v>
      </c>
      <c r="F11" s="53">
        <v>11</v>
      </c>
      <c r="G11" s="53">
        <v>4</v>
      </c>
      <c r="H11" s="56">
        <f t="shared" si="0"/>
        <v>85</v>
      </c>
      <c r="I11" s="53">
        <f t="shared" si="1"/>
        <v>4.583333333333333</v>
      </c>
      <c r="J11" s="53">
        <f t="shared" si="2"/>
        <v>5.4794520547945202E-2</v>
      </c>
      <c r="K11" s="53">
        <f t="shared" si="3"/>
        <v>89.638127853881272</v>
      </c>
      <c r="L11" s="12">
        <v>0</v>
      </c>
      <c r="M11" s="12">
        <v>6</v>
      </c>
      <c r="N11" s="12">
        <v>6</v>
      </c>
      <c r="O11" s="12">
        <v>0</v>
      </c>
      <c r="P11" s="12">
        <v>0</v>
      </c>
      <c r="Q11" s="12">
        <v>0</v>
      </c>
      <c r="R11" s="12">
        <v>0</v>
      </c>
      <c r="S11" s="14">
        <f t="shared" si="4"/>
        <v>101.63812785388127</v>
      </c>
      <c r="T11" s="12">
        <f t="shared" si="5"/>
        <v>0</v>
      </c>
      <c r="U11" s="21">
        <f t="shared" si="6"/>
        <v>101.63812785388127</v>
      </c>
    </row>
    <row r="12" spans="1:21" ht="12" customHeight="1">
      <c r="A12" s="2">
        <v>8</v>
      </c>
      <c r="B12" s="15" t="s">
        <v>148</v>
      </c>
      <c r="C12" s="15" t="s">
        <v>47</v>
      </c>
      <c r="D12" s="15" t="s">
        <v>136</v>
      </c>
      <c r="E12" s="12">
        <v>20</v>
      </c>
      <c r="F12" s="12">
        <v>2</v>
      </c>
      <c r="G12" s="12">
        <v>7</v>
      </c>
      <c r="H12" s="26">
        <f t="shared" si="0"/>
        <v>100</v>
      </c>
      <c r="I12" s="12">
        <f t="shared" si="1"/>
        <v>0.83333333333333337</v>
      </c>
      <c r="J12" s="12">
        <f t="shared" si="2"/>
        <v>9.5890410958904104E-2</v>
      </c>
      <c r="K12" s="12">
        <f t="shared" si="3"/>
        <v>100.92922374429223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4">
        <f t="shared" si="4"/>
        <v>100.92922374429223</v>
      </c>
      <c r="T12" s="12">
        <f t="shared" si="5"/>
        <v>0</v>
      </c>
      <c r="U12" s="21">
        <f t="shared" si="6"/>
        <v>100.92922374429223</v>
      </c>
    </row>
    <row r="13" spans="1:21" ht="12" customHeight="1">
      <c r="A13" s="2">
        <v>9</v>
      </c>
      <c r="B13" s="15" t="s">
        <v>55</v>
      </c>
      <c r="C13" s="15" t="s">
        <v>47</v>
      </c>
      <c r="D13" s="15" t="s">
        <v>50</v>
      </c>
      <c r="E13" s="12">
        <v>20</v>
      </c>
      <c r="F13" s="12">
        <v>6</v>
      </c>
      <c r="G13" s="12">
        <v>26</v>
      </c>
      <c r="H13" s="26">
        <f t="shared" si="0"/>
        <v>100</v>
      </c>
      <c r="I13" s="12">
        <f t="shared" si="1"/>
        <v>2.5</v>
      </c>
      <c r="J13" s="12">
        <f t="shared" si="2"/>
        <v>0.35616438356164382</v>
      </c>
      <c r="K13" s="12">
        <f t="shared" si="3"/>
        <v>102.85616438356165</v>
      </c>
      <c r="L13" s="12">
        <v>0</v>
      </c>
      <c r="M13" s="12">
        <v>6</v>
      </c>
      <c r="N13" s="12">
        <v>6</v>
      </c>
      <c r="O13" s="12">
        <v>0</v>
      </c>
      <c r="P13" s="12">
        <v>15</v>
      </c>
      <c r="Q13" s="12">
        <v>0</v>
      </c>
      <c r="R13" s="12">
        <v>0</v>
      </c>
      <c r="S13" s="14">
        <f t="shared" si="4"/>
        <v>114.85616438356165</v>
      </c>
      <c r="T13" s="12">
        <f t="shared" si="5"/>
        <v>15</v>
      </c>
      <c r="U13" s="21">
        <f t="shared" si="6"/>
        <v>99.856164383561648</v>
      </c>
    </row>
    <row r="14" spans="1:21" ht="12" customHeight="1">
      <c r="A14" s="2">
        <v>10</v>
      </c>
      <c r="B14" s="15" t="s">
        <v>146</v>
      </c>
      <c r="C14" s="15" t="s">
        <v>47</v>
      </c>
      <c r="D14" s="15" t="s">
        <v>50</v>
      </c>
      <c r="E14" s="12">
        <v>20</v>
      </c>
      <c r="F14" s="12">
        <v>6</v>
      </c>
      <c r="G14" s="12">
        <v>16</v>
      </c>
      <c r="H14" s="26">
        <f t="shared" si="0"/>
        <v>100</v>
      </c>
      <c r="I14" s="12">
        <f t="shared" si="1"/>
        <v>2.5</v>
      </c>
      <c r="J14" s="12">
        <f t="shared" si="2"/>
        <v>0.21917808219178081</v>
      </c>
      <c r="K14" s="12">
        <f t="shared" si="3"/>
        <v>102.71917808219177</v>
      </c>
      <c r="L14" s="12">
        <v>0</v>
      </c>
      <c r="M14" s="12">
        <v>6</v>
      </c>
      <c r="N14" s="12">
        <v>6</v>
      </c>
      <c r="O14" s="12">
        <v>0</v>
      </c>
      <c r="P14" s="12">
        <v>15</v>
      </c>
      <c r="Q14" s="12">
        <v>0</v>
      </c>
      <c r="R14" s="12">
        <v>0</v>
      </c>
      <c r="S14" s="14">
        <f t="shared" si="4"/>
        <v>114.71917808219177</v>
      </c>
      <c r="T14" s="12">
        <f t="shared" si="5"/>
        <v>15</v>
      </c>
      <c r="U14" s="21">
        <f t="shared" si="6"/>
        <v>99.719178082191775</v>
      </c>
    </row>
    <row r="15" spans="1:21" ht="12" customHeight="1">
      <c r="A15" s="2">
        <v>11</v>
      </c>
      <c r="B15" s="15" t="s">
        <v>135</v>
      </c>
      <c r="C15" s="15" t="s">
        <v>47</v>
      </c>
      <c r="D15" s="15" t="s">
        <v>136</v>
      </c>
      <c r="E15" s="53">
        <v>17</v>
      </c>
      <c r="F15" s="53">
        <v>5</v>
      </c>
      <c r="G15" s="53">
        <v>6</v>
      </c>
      <c r="H15" s="56">
        <f t="shared" si="0"/>
        <v>85</v>
      </c>
      <c r="I15" s="53">
        <f t="shared" si="1"/>
        <v>2.0833333333333335</v>
      </c>
      <c r="J15" s="53">
        <f t="shared" si="2"/>
        <v>8.2191780821917804E-2</v>
      </c>
      <c r="K15" s="53">
        <f t="shared" si="3"/>
        <v>87.165525114155244</v>
      </c>
      <c r="L15" s="12">
        <v>0</v>
      </c>
      <c r="M15" s="12">
        <v>6</v>
      </c>
      <c r="N15" s="12">
        <v>6</v>
      </c>
      <c r="O15" s="12">
        <v>0</v>
      </c>
      <c r="P15" s="12">
        <v>0</v>
      </c>
      <c r="Q15" s="12">
        <v>0</v>
      </c>
      <c r="R15" s="12">
        <v>0</v>
      </c>
      <c r="S15" s="14">
        <f t="shared" si="4"/>
        <v>99.165525114155244</v>
      </c>
      <c r="T15" s="12">
        <f t="shared" si="5"/>
        <v>0</v>
      </c>
      <c r="U15" s="21">
        <f t="shared" si="6"/>
        <v>99.165525114155244</v>
      </c>
    </row>
    <row r="16" spans="1:21" ht="12" customHeight="1">
      <c r="A16" s="2">
        <v>12</v>
      </c>
      <c r="B16" s="15" t="s">
        <v>149</v>
      </c>
      <c r="C16" s="15" t="s">
        <v>47</v>
      </c>
      <c r="D16" s="15" t="s">
        <v>136</v>
      </c>
      <c r="E16" s="12">
        <v>18</v>
      </c>
      <c r="F16" s="12">
        <v>9</v>
      </c>
      <c r="G16" s="12">
        <v>8</v>
      </c>
      <c r="H16" s="26">
        <f t="shared" si="0"/>
        <v>90</v>
      </c>
      <c r="I16" s="12">
        <f t="shared" si="1"/>
        <v>3.75</v>
      </c>
      <c r="J16" s="12">
        <f t="shared" si="2"/>
        <v>0.1095890410958904</v>
      </c>
      <c r="K16" s="12">
        <f t="shared" si="3"/>
        <v>93.859589041095887</v>
      </c>
      <c r="L16" s="12">
        <v>0</v>
      </c>
      <c r="M16" s="12">
        <v>6</v>
      </c>
      <c r="N16" s="12">
        <v>6</v>
      </c>
      <c r="O16" s="12">
        <v>0</v>
      </c>
      <c r="P16" s="12">
        <v>15</v>
      </c>
      <c r="Q16" s="12">
        <v>0</v>
      </c>
      <c r="R16" s="12">
        <v>0</v>
      </c>
      <c r="S16" s="14">
        <f t="shared" si="4"/>
        <v>105.85958904109589</v>
      </c>
      <c r="T16" s="12">
        <f t="shared" si="5"/>
        <v>15</v>
      </c>
      <c r="U16" s="21">
        <f t="shared" si="6"/>
        <v>90.859589041095887</v>
      </c>
    </row>
    <row r="17" spans="1:24">
      <c r="A17" s="2">
        <v>13</v>
      </c>
      <c r="B17" s="15" t="s">
        <v>137</v>
      </c>
      <c r="C17" s="15" t="s">
        <v>47</v>
      </c>
      <c r="D17" s="15" t="s">
        <v>136</v>
      </c>
      <c r="E17" s="12">
        <v>15</v>
      </c>
      <c r="F17" s="12">
        <v>5</v>
      </c>
      <c r="G17" s="12">
        <v>5</v>
      </c>
      <c r="H17" s="26">
        <f t="shared" si="0"/>
        <v>75</v>
      </c>
      <c r="I17" s="12">
        <f t="shared" si="1"/>
        <v>2.0833333333333335</v>
      </c>
      <c r="J17" s="12">
        <f t="shared" si="2"/>
        <v>6.8493150684931503E-2</v>
      </c>
      <c r="K17" s="12">
        <f t="shared" si="3"/>
        <v>77.151826484018258</v>
      </c>
      <c r="L17" s="12">
        <v>0</v>
      </c>
      <c r="M17" s="12">
        <v>6</v>
      </c>
      <c r="N17" s="12">
        <v>6</v>
      </c>
      <c r="O17" s="12">
        <v>0</v>
      </c>
      <c r="P17" s="12">
        <v>0</v>
      </c>
      <c r="Q17" s="12">
        <v>0</v>
      </c>
      <c r="R17" s="12">
        <v>0</v>
      </c>
      <c r="S17" s="14">
        <f t="shared" si="4"/>
        <v>89.151826484018258</v>
      </c>
      <c r="T17" s="12">
        <f t="shared" si="5"/>
        <v>0</v>
      </c>
      <c r="U17" s="21">
        <f t="shared" si="6"/>
        <v>89.151826484018258</v>
      </c>
    </row>
    <row r="18" spans="1:24" ht="14.25" customHeight="1">
      <c r="A18" s="2">
        <v>14</v>
      </c>
      <c r="B18" s="15" t="s">
        <v>142</v>
      </c>
      <c r="C18" s="15" t="s">
        <v>47</v>
      </c>
      <c r="D18" s="15" t="s">
        <v>50</v>
      </c>
      <c r="E18" s="12">
        <v>14</v>
      </c>
      <c r="F18" s="12">
        <v>2</v>
      </c>
      <c r="G18" s="12">
        <v>5</v>
      </c>
      <c r="H18" s="26">
        <f t="shared" si="0"/>
        <v>70</v>
      </c>
      <c r="I18" s="12">
        <f t="shared" si="1"/>
        <v>0.83333333333333337</v>
      </c>
      <c r="J18" s="12">
        <f t="shared" si="2"/>
        <v>6.8493150684931503E-2</v>
      </c>
      <c r="K18" s="12">
        <f t="shared" si="3"/>
        <v>70.901826484018258</v>
      </c>
      <c r="L18" s="12">
        <v>0</v>
      </c>
      <c r="M18" s="12">
        <v>0</v>
      </c>
      <c r="N18" s="12">
        <v>0</v>
      </c>
      <c r="O18" s="12">
        <v>0</v>
      </c>
      <c r="P18" s="12">
        <v>10</v>
      </c>
      <c r="Q18" s="12">
        <v>0</v>
      </c>
      <c r="R18" s="12">
        <v>0</v>
      </c>
      <c r="S18" s="14">
        <f t="shared" si="4"/>
        <v>70.901826484018258</v>
      </c>
      <c r="T18" s="12">
        <f t="shared" si="5"/>
        <v>10</v>
      </c>
      <c r="U18" s="21">
        <f t="shared" si="6"/>
        <v>60.901826484018258</v>
      </c>
    </row>
    <row r="19" spans="1:24">
      <c r="A19" s="2">
        <v>15</v>
      </c>
      <c r="B19" s="15" t="s">
        <v>70</v>
      </c>
      <c r="C19" s="15" t="s">
        <v>47</v>
      </c>
      <c r="D19" s="15" t="s">
        <v>50</v>
      </c>
      <c r="E19" s="12">
        <v>14</v>
      </c>
      <c r="F19" s="12">
        <v>2</v>
      </c>
      <c r="G19" s="12">
        <v>0</v>
      </c>
      <c r="H19" s="26">
        <f t="shared" si="0"/>
        <v>70</v>
      </c>
      <c r="I19" s="12">
        <f t="shared" si="1"/>
        <v>0.83333333333333337</v>
      </c>
      <c r="J19" s="12">
        <f t="shared" si="2"/>
        <v>0</v>
      </c>
      <c r="K19" s="12">
        <f t="shared" si="3"/>
        <v>70.833333333333329</v>
      </c>
      <c r="L19" s="12">
        <v>0</v>
      </c>
      <c r="M19" s="12">
        <v>0</v>
      </c>
      <c r="N19" s="12">
        <v>0</v>
      </c>
      <c r="O19" s="12">
        <v>0</v>
      </c>
      <c r="P19" s="12">
        <v>15</v>
      </c>
      <c r="Q19" s="12">
        <v>0</v>
      </c>
      <c r="R19" s="12">
        <v>0</v>
      </c>
      <c r="S19" s="14">
        <f t="shared" si="4"/>
        <v>70.833333333333329</v>
      </c>
      <c r="T19" s="12">
        <f t="shared" si="5"/>
        <v>15</v>
      </c>
      <c r="U19" s="21">
        <f t="shared" si="6"/>
        <v>55.833333333333329</v>
      </c>
    </row>
    <row r="20" spans="1:24" ht="14.25" customHeight="1">
      <c r="A20" s="2">
        <v>16</v>
      </c>
      <c r="B20" s="15" t="s">
        <v>139</v>
      </c>
      <c r="C20" s="15" t="s">
        <v>47</v>
      </c>
      <c r="D20" s="15" t="s">
        <v>50</v>
      </c>
      <c r="E20" s="12">
        <v>12</v>
      </c>
      <c r="F20" s="12">
        <v>5</v>
      </c>
      <c r="G20" s="12">
        <v>26</v>
      </c>
      <c r="H20" s="26">
        <f t="shared" si="0"/>
        <v>60</v>
      </c>
      <c r="I20" s="12">
        <f t="shared" si="1"/>
        <v>2.0833333333333335</v>
      </c>
      <c r="J20" s="12">
        <f t="shared" si="2"/>
        <v>0.35616438356164382</v>
      </c>
      <c r="K20" s="12">
        <f t="shared" si="3"/>
        <v>62.439497716894977</v>
      </c>
      <c r="L20" s="12">
        <v>0</v>
      </c>
      <c r="M20" s="12">
        <v>6</v>
      </c>
      <c r="N20" s="12">
        <v>0</v>
      </c>
      <c r="O20" s="12">
        <v>0</v>
      </c>
      <c r="P20" s="12">
        <v>15</v>
      </c>
      <c r="Q20" s="12">
        <v>0</v>
      </c>
      <c r="R20" s="12">
        <v>0</v>
      </c>
      <c r="S20" s="14">
        <f t="shared" si="4"/>
        <v>68.439497716894977</v>
      </c>
      <c r="T20" s="12">
        <f t="shared" si="5"/>
        <v>15</v>
      </c>
      <c r="U20" s="21">
        <f t="shared" si="6"/>
        <v>53.439497716894977</v>
      </c>
    </row>
    <row r="21" spans="1:24" ht="14.25" customHeight="1">
      <c r="A21" s="2">
        <v>17</v>
      </c>
      <c r="B21" s="2" t="s">
        <v>298</v>
      </c>
      <c r="C21" s="2" t="s">
        <v>299</v>
      </c>
      <c r="D21" s="2" t="s">
        <v>50</v>
      </c>
      <c r="E21" s="12">
        <v>4</v>
      </c>
      <c r="F21" s="12">
        <v>5</v>
      </c>
      <c r="G21" s="12">
        <v>0</v>
      </c>
      <c r="H21" s="26">
        <f t="shared" si="0"/>
        <v>20</v>
      </c>
      <c r="I21" s="12">
        <f t="shared" si="1"/>
        <v>2.0833333333333335</v>
      </c>
      <c r="J21" s="12">
        <f t="shared" si="2"/>
        <v>0</v>
      </c>
      <c r="K21" s="12">
        <f t="shared" si="3"/>
        <v>22.083333333333332</v>
      </c>
      <c r="L21" s="12">
        <v>0</v>
      </c>
      <c r="M21" s="12">
        <v>6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4">
        <f t="shared" si="4"/>
        <v>28.083333333333332</v>
      </c>
      <c r="T21" s="12">
        <f t="shared" si="5"/>
        <v>0</v>
      </c>
      <c r="U21" s="21">
        <f t="shared" si="6"/>
        <v>28.083333333333332</v>
      </c>
    </row>
    <row r="22" spans="1:24" ht="15" customHeight="1">
      <c r="A22" s="2">
        <v>18</v>
      </c>
      <c r="B22" s="15" t="s">
        <v>143</v>
      </c>
      <c r="C22" s="15" t="s">
        <v>47</v>
      </c>
      <c r="D22" s="15" t="s">
        <v>50</v>
      </c>
      <c r="E22" s="12">
        <v>0</v>
      </c>
      <c r="F22" s="12">
        <v>10</v>
      </c>
      <c r="G22" s="12">
        <v>27</v>
      </c>
      <c r="H22" s="26">
        <f t="shared" si="0"/>
        <v>0</v>
      </c>
      <c r="I22" s="12">
        <f t="shared" si="1"/>
        <v>4.166666666666667</v>
      </c>
      <c r="J22" s="12">
        <f t="shared" si="2"/>
        <v>0.36986301369863012</v>
      </c>
      <c r="K22" s="12">
        <f t="shared" si="3"/>
        <v>4.5365296803652972</v>
      </c>
      <c r="L22" s="12">
        <v>0</v>
      </c>
      <c r="M22" s="12">
        <v>6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4">
        <f t="shared" si="4"/>
        <v>10.536529680365298</v>
      </c>
      <c r="T22" s="12">
        <f t="shared" si="5"/>
        <v>0</v>
      </c>
      <c r="U22" s="21">
        <f t="shared" si="6"/>
        <v>10.536529680365298</v>
      </c>
    </row>
    <row r="23" spans="1:24">
      <c r="A23" s="2">
        <v>19</v>
      </c>
      <c r="B23" s="15" t="s">
        <v>144</v>
      </c>
      <c r="C23" s="15" t="s">
        <v>47</v>
      </c>
      <c r="D23" s="15" t="s">
        <v>50</v>
      </c>
      <c r="E23" s="12">
        <v>2</v>
      </c>
      <c r="F23" s="12">
        <v>0</v>
      </c>
      <c r="G23" s="12">
        <v>8</v>
      </c>
      <c r="H23" s="26">
        <f t="shared" si="0"/>
        <v>10</v>
      </c>
      <c r="I23" s="12">
        <f t="shared" si="1"/>
        <v>0</v>
      </c>
      <c r="J23" s="12">
        <f t="shared" si="2"/>
        <v>0.1095890410958904</v>
      </c>
      <c r="K23" s="12">
        <f t="shared" si="3"/>
        <v>10.109589041095891</v>
      </c>
      <c r="L23" s="12">
        <v>0</v>
      </c>
      <c r="M23" s="12">
        <v>6</v>
      </c>
      <c r="N23" s="12">
        <v>6</v>
      </c>
      <c r="O23" s="12">
        <v>0</v>
      </c>
      <c r="P23" s="12">
        <v>15</v>
      </c>
      <c r="Q23" s="12">
        <v>0</v>
      </c>
      <c r="R23" s="12">
        <v>0</v>
      </c>
      <c r="S23" s="14">
        <f t="shared" si="4"/>
        <v>22.109589041095891</v>
      </c>
      <c r="T23" s="12">
        <f t="shared" si="5"/>
        <v>15</v>
      </c>
      <c r="U23" s="21">
        <f t="shared" si="6"/>
        <v>7.1095890410958908</v>
      </c>
    </row>
    <row r="24" spans="1:24" ht="20.25">
      <c r="A24" s="2"/>
      <c r="B24" s="106" t="s">
        <v>150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:24" ht="25.5" customHeight="1">
      <c r="A25" s="111" t="s">
        <v>51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1:24" ht="12" customHeight="1">
      <c r="A26" s="2"/>
      <c r="B26" s="2"/>
      <c r="C26" s="2"/>
      <c r="D26" s="2"/>
      <c r="E26" s="105" t="s">
        <v>0</v>
      </c>
      <c r="F26" s="105"/>
      <c r="G26" s="105"/>
      <c r="H26" s="41"/>
      <c r="I26" s="41"/>
      <c r="J26" s="41"/>
      <c r="K26" s="41"/>
      <c r="L26" s="110" t="s">
        <v>1</v>
      </c>
      <c r="M26" s="110"/>
      <c r="N26" s="2"/>
      <c r="O26" s="2"/>
      <c r="P26" s="115" t="s">
        <v>2</v>
      </c>
      <c r="Q26" s="115"/>
      <c r="R26" s="2"/>
      <c r="S26" s="2"/>
      <c r="T26" s="2"/>
      <c r="U26" s="2"/>
      <c r="X26" s="80"/>
    </row>
    <row r="27" spans="1:24" ht="36" customHeight="1">
      <c r="A27" s="34" t="s">
        <v>3</v>
      </c>
      <c r="B27" s="39" t="s">
        <v>4</v>
      </c>
      <c r="C27" s="33" t="s">
        <v>5</v>
      </c>
      <c r="D27" s="29" t="s">
        <v>30</v>
      </c>
      <c r="E27" s="3" t="s">
        <v>6</v>
      </c>
      <c r="F27" s="3" t="s">
        <v>7</v>
      </c>
      <c r="G27" s="3" t="s">
        <v>8</v>
      </c>
      <c r="H27" s="25" t="s">
        <v>9</v>
      </c>
      <c r="I27" s="4" t="s">
        <v>10</v>
      </c>
      <c r="J27" s="4" t="s">
        <v>11</v>
      </c>
      <c r="K27" s="5" t="s">
        <v>12</v>
      </c>
      <c r="L27" s="6" t="s">
        <v>13</v>
      </c>
      <c r="M27" s="7" t="s">
        <v>14</v>
      </c>
      <c r="N27" s="27" t="s">
        <v>15</v>
      </c>
      <c r="O27" s="8" t="s">
        <v>16</v>
      </c>
      <c r="P27" s="6" t="s">
        <v>17</v>
      </c>
      <c r="Q27" s="7" t="s">
        <v>18</v>
      </c>
      <c r="R27" s="9" t="s">
        <v>19</v>
      </c>
      <c r="S27" s="10" t="s">
        <v>20</v>
      </c>
      <c r="T27" s="6" t="s">
        <v>21</v>
      </c>
      <c r="U27" s="7" t="s">
        <v>22</v>
      </c>
    </row>
    <row r="28" spans="1:24" ht="12" customHeight="1">
      <c r="A28" s="2">
        <v>1</v>
      </c>
      <c r="B28" s="57" t="s">
        <v>322</v>
      </c>
      <c r="C28" s="15" t="s">
        <v>323</v>
      </c>
      <c r="D28" s="15" t="s">
        <v>95</v>
      </c>
      <c r="E28" s="12">
        <v>35</v>
      </c>
      <c r="F28" s="12">
        <v>0</v>
      </c>
      <c r="G28" s="12">
        <v>0</v>
      </c>
      <c r="H28" s="26">
        <f t="shared" ref="H28:H73" si="7">SUM(E28*5)</f>
        <v>175</v>
      </c>
      <c r="I28" s="12">
        <f t="shared" ref="I28:I73" si="8">SUM(F28*5/12)</f>
        <v>0</v>
      </c>
      <c r="J28" s="12">
        <f t="shared" ref="J28:J73" si="9">SUM(G28*5/365)</f>
        <v>0</v>
      </c>
      <c r="K28" s="12">
        <f t="shared" ref="K28:K73" si="10">SUM(H28:J28)</f>
        <v>175</v>
      </c>
      <c r="L28" s="12">
        <v>0</v>
      </c>
      <c r="M28" s="12">
        <v>6</v>
      </c>
      <c r="N28" s="12">
        <v>6</v>
      </c>
      <c r="O28" s="12">
        <v>0</v>
      </c>
      <c r="P28" s="12">
        <v>0</v>
      </c>
      <c r="Q28" s="12">
        <v>0</v>
      </c>
      <c r="R28" s="12">
        <v>0</v>
      </c>
      <c r="S28" s="14">
        <f t="shared" ref="S28:S73" si="11">SUM(K28,M28,N28,O28,Q28,R28)</f>
        <v>187</v>
      </c>
      <c r="T28" s="12">
        <f>SUM(L28,P28)</f>
        <v>0</v>
      </c>
      <c r="U28" s="21">
        <f t="shared" ref="U28:U73" si="12">SUM(S28-T28)</f>
        <v>187</v>
      </c>
    </row>
    <row r="29" spans="1:24" ht="12" customHeight="1">
      <c r="A29" s="2">
        <v>2</v>
      </c>
      <c r="B29" s="51" t="s">
        <v>332</v>
      </c>
      <c r="C29" s="15" t="s">
        <v>331</v>
      </c>
      <c r="D29" s="15" t="s">
        <v>95</v>
      </c>
      <c r="E29" s="12">
        <v>28</v>
      </c>
      <c r="F29" s="12">
        <v>0</v>
      </c>
      <c r="G29" s="12">
        <v>2</v>
      </c>
      <c r="H29" s="26">
        <f t="shared" si="7"/>
        <v>140</v>
      </c>
      <c r="I29" s="12">
        <f t="shared" si="8"/>
        <v>0</v>
      </c>
      <c r="J29" s="12">
        <f t="shared" si="9"/>
        <v>2.7397260273972601E-2</v>
      </c>
      <c r="K29" s="12">
        <f t="shared" si="10"/>
        <v>140.02739726027397</v>
      </c>
      <c r="L29" s="12">
        <v>0</v>
      </c>
      <c r="M29" s="12">
        <v>6</v>
      </c>
      <c r="N29" s="12">
        <v>6</v>
      </c>
      <c r="O29" s="12">
        <v>0</v>
      </c>
      <c r="P29" s="12">
        <v>0</v>
      </c>
      <c r="Q29" s="12">
        <v>0</v>
      </c>
      <c r="R29" s="12">
        <v>0</v>
      </c>
      <c r="S29" s="14">
        <f t="shared" si="11"/>
        <v>152.02739726027397</v>
      </c>
      <c r="T29" s="12">
        <v>0</v>
      </c>
      <c r="U29" s="21">
        <f t="shared" si="12"/>
        <v>152.02739726027397</v>
      </c>
    </row>
    <row r="30" spans="1:24" ht="12" customHeight="1">
      <c r="A30" s="2">
        <v>3</v>
      </c>
      <c r="B30" s="57" t="s">
        <v>311</v>
      </c>
      <c r="C30" s="15" t="s">
        <v>312</v>
      </c>
      <c r="D30" s="15" t="s">
        <v>50</v>
      </c>
      <c r="E30" s="12">
        <v>29</v>
      </c>
      <c r="F30" s="12">
        <v>1</v>
      </c>
      <c r="G30" s="12">
        <v>0</v>
      </c>
      <c r="H30" s="26">
        <f t="shared" si="7"/>
        <v>145</v>
      </c>
      <c r="I30" s="12">
        <f t="shared" si="8"/>
        <v>0.41666666666666669</v>
      </c>
      <c r="J30" s="12">
        <f t="shared" si="9"/>
        <v>0</v>
      </c>
      <c r="K30" s="12">
        <f t="shared" si="10"/>
        <v>145.41666666666666</v>
      </c>
      <c r="L30" s="12">
        <v>0</v>
      </c>
      <c r="M30" s="12">
        <v>6</v>
      </c>
      <c r="N30" s="12">
        <v>6</v>
      </c>
      <c r="O30" s="12">
        <v>0</v>
      </c>
      <c r="P30" s="12">
        <v>15</v>
      </c>
      <c r="Q30" s="12">
        <v>0</v>
      </c>
      <c r="R30" s="12">
        <v>0</v>
      </c>
      <c r="S30" s="14">
        <f t="shared" si="11"/>
        <v>157.41666666666666</v>
      </c>
      <c r="T30" s="12">
        <f t="shared" ref="T30:T54" si="13">SUM(L30,P30)</f>
        <v>15</v>
      </c>
      <c r="U30" s="21">
        <f t="shared" si="12"/>
        <v>142.41666666666666</v>
      </c>
    </row>
    <row r="31" spans="1:24" ht="12" customHeight="1">
      <c r="A31" s="2">
        <v>4</v>
      </c>
      <c r="B31" s="57" t="s">
        <v>237</v>
      </c>
      <c r="C31" s="15" t="s">
        <v>61</v>
      </c>
      <c r="D31" s="15" t="s">
        <v>50</v>
      </c>
      <c r="E31" s="12">
        <v>25</v>
      </c>
      <c r="F31" s="12">
        <v>6</v>
      </c>
      <c r="G31" s="12">
        <v>21</v>
      </c>
      <c r="H31" s="26">
        <f t="shared" si="7"/>
        <v>125</v>
      </c>
      <c r="I31" s="12">
        <f t="shared" si="8"/>
        <v>2.5</v>
      </c>
      <c r="J31" s="12">
        <f t="shared" si="9"/>
        <v>0.28767123287671231</v>
      </c>
      <c r="K31" s="12">
        <f t="shared" si="10"/>
        <v>127.78767123287672</v>
      </c>
      <c r="L31" s="12">
        <v>0</v>
      </c>
      <c r="M31" s="12">
        <v>6</v>
      </c>
      <c r="N31" s="12">
        <v>6</v>
      </c>
      <c r="O31" s="12">
        <v>0</v>
      </c>
      <c r="P31" s="12">
        <v>0</v>
      </c>
      <c r="Q31" s="12">
        <v>0</v>
      </c>
      <c r="R31" s="12">
        <v>0</v>
      </c>
      <c r="S31" s="14">
        <f t="shared" si="11"/>
        <v>139.78767123287673</v>
      </c>
      <c r="T31" s="12">
        <f t="shared" si="13"/>
        <v>0</v>
      </c>
      <c r="U31" s="21">
        <f t="shared" si="12"/>
        <v>139.78767123287673</v>
      </c>
    </row>
    <row r="32" spans="1:24" ht="12" customHeight="1">
      <c r="A32" s="2">
        <v>5</v>
      </c>
      <c r="B32" s="57" t="s">
        <v>216</v>
      </c>
      <c r="C32" s="16" t="s">
        <v>217</v>
      </c>
      <c r="D32" s="16" t="s">
        <v>50</v>
      </c>
      <c r="E32" s="53">
        <v>24</v>
      </c>
      <c r="F32" s="53">
        <v>10</v>
      </c>
      <c r="G32" s="53">
        <v>5</v>
      </c>
      <c r="H32" s="56">
        <f t="shared" si="7"/>
        <v>120</v>
      </c>
      <c r="I32" s="53">
        <f t="shared" si="8"/>
        <v>4.166666666666667</v>
      </c>
      <c r="J32" s="53">
        <f t="shared" si="9"/>
        <v>6.8493150684931503E-2</v>
      </c>
      <c r="K32" s="53">
        <f t="shared" si="10"/>
        <v>124.2351598173516</v>
      </c>
      <c r="L32" s="53">
        <v>0</v>
      </c>
      <c r="M32" s="53">
        <v>6</v>
      </c>
      <c r="N32" s="53">
        <v>6</v>
      </c>
      <c r="O32" s="53">
        <v>0</v>
      </c>
      <c r="P32" s="53">
        <v>0</v>
      </c>
      <c r="Q32" s="53">
        <v>0</v>
      </c>
      <c r="R32" s="53">
        <v>0</v>
      </c>
      <c r="S32" s="78">
        <f t="shared" si="11"/>
        <v>136.23515981735159</v>
      </c>
      <c r="T32" s="53">
        <f t="shared" si="13"/>
        <v>0</v>
      </c>
      <c r="U32" s="79">
        <f t="shared" si="12"/>
        <v>136.23515981735159</v>
      </c>
    </row>
    <row r="33" spans="1:27" ht="12" customHeight="1">
      <c r="A33" s="2">
        <v>6</v>
      </c>
      <c r="B33" s="57" t="s">
        <v>219</v>
      </c>
      <c r="C33" s="15" t="s">
        <v>220</v>
      </c>
      <c r="D33" s="15" t="s">
        <v>50</v>
      </c>
      <c r="E33" s="12">
        <v>24</v>
      </c>
      <c r="F33" s="12">
        <v>10</v>
      </c>
      <c r="G33" s="12">
        <v>0</v>
      </c>
      <c r="H33" s="26">
        <f t="shared" si="7"/>
        <v>120</v>
      </c>
      <c r="I33" s="12">
        <f t="shared" si="8"/>
        <v>4.166666666666667</v>
      </c>
      <c r="J33" s="12">
        <f t="shared" si="9"/>
        <v>0</v>
      </c>
      <c r="K33" s="12">
        <f t="shared" si="10"/>
        <v>124.16666666666667</v>
      </c>
      <c r="L33" s="12">
        <v>0</v>
      </c>
      <c r="M33" s="12">
        <v>6</v>
      </c>
      <c r="N33" s="12">
        <v>6</v>
      </c>
      <c r="O33" s="12">
        <v>0</v>
      </c>
      <c r="P33" s="12">
        <v>0</v>
      </c>
      <c r="Q33" s="12">
        <v>0</v>
      </c>
      <c r="R33" s="12">
        <v>0</v>
      </c>
      <c r="S33" s="14">
        <f t="shared" si="11"/>
        <v>136.16666666666669</v>
      </c>
      <c r="T33" s="12">
        <f t="shared" si="13"/>
        <v>0</v>
      </c>
      <c r="U33" s="21">
        <f t="shared" si="12"/>
        <v>136.16666666666669</v>
      </c>
    </row>
    <row r="34" spans="1:27" ht="12" customHeight="1">
      <c r="A34" s="2">
        <v>7</v>
      </c>
      <c r="B34" s="51" t="s">
        <v>186</v>
      </c>
      <c r="C34" s="15" t="s">
        <v>59</v>
      </c>
      <c r="D34" s="15" t="s">
        <v>50</v>
      </c>
      <c r="E34" s="12">
        <v>24</v>
      </c>
      <c r="F34" s="12">
        <v>8</v>
      </c>
      <c r="G34" s="12">
        <v>0</v>
      </c>
      <c r="H34" s="26">
        <f t="shared" si="7"/>
        <v>120</v>
      </c>
      <c r="I34" s="12">
        <f t="shared" si="8"/>
        <v>3.3333333333333335</v>
      </c>
      <c r="J34" s="12">
        <f t="shared" si="9"/>
        <v>0</v>
      </c>
      <c r="K34" s="12">
        <f t="shared" si="10"/>
        <v>123.33333333333333</v>
      </c>
      <c r="L34" s="12">
        <v>0</v>
      </c>
      <c r="M34" s="12">
        <v>6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4">
        <f t="shared" si="11"/>
        <v>135.33333333333331</v>
      </c>
      <c r="T34" s="12">
        <f t="shared" si="13"/>
        <v>0</v>
      </c>
      <c r="U34" s="21">
        <f t="shared" si="12"/>
        <v>135.33333333333331</v>
      </c>
    </row>
    <row r="35" spans="1:27" ht="12" customHeight="1">
      <c r="A35" s="2">
        <v>8</v>
      </c>
      <c r="B35" s="51" t="s">
        <v>319</v>
      </c>
      <c r="C35" s="15" t="s">
        <v>318</v>
      </c>
      <c r="D35" s="15" t="s">
        <v>50</v>
      </c>
      <c r="E35" s="12">
        <v>28</v>
      </c>
      <c r="F35" s="12">
        <v>2</v>
      </c>
      <c r="G35" s="12">
        <v>0</v>
      </c>
      <c r="H35" s="26">
        <f t="shared" si="7"/>
        <v>140</v>
      </c>
      <c r="I35" s="12">
        <f t="shared" si="8"/>
        <v>0.83333333333333337</v>
      </c>
      <c r="J35" s="12">
        <f t="shared" si="9"/>
        <v>0</v>
      </c>
      <c r="K35" s="12">
        <f t="shared" si="10"/>
        <v>140.83333333333334</v>
      </c>
      <c r="L35" s="12">
        <v>0</v>
      </c>
      <c r="M35" s="12">
        <v>6</v>
      </c>
      <c r="N35" s="12">
        <v>3</v>
      </c>
      <c r="O35" s="12">
        <v>0</v>
      </c>
      <c r="P35" s="12">
        <v>15</v>
      </c>
      <c r="Q35" s="12">
        <v>0</v>
      </c>
      <c r="R35" s="12">
        <v>0</v>
      </c>
      <c r="S35" s="14">
        <f t="shared" si="11"/>
        <v>149.83333333333334</v>
      </c>
      <c r="T35" s="12">
        <f t="shared" si="13"/>
        <v>15</v>
      </c>
      <c r="U35" s="21">
        <f t="shared" si="12"/>
        <v>134.83333333333334</v>
      </c>
    </row>
    <row r="36" spans="1:27" ht="12" customHeight="1">
      <c r="A36" s="2">
        <v>9</v>
      </c>
      <c r="B36" s="57" t="s">
        <v>230</v>
      </c>
      <c r="C36" s="15" t="s">
        <v>231</v>
      </c>
      <c r="D36" s="58" t="s">
        <v>49</v>
      </c>
      <c r="E36" s="12">
        <v>25</v>
      </c>
      <c r="F36" s="12">
        <v>5</v>
      </c>
      <c r="G36" s="12">
        <v>0</v>
      </c>
      <c r="H36" s="26">
        <f t="shared" si="7"/>
        <v>125</v>
      </c>
      <c r="I36" s="12">
        <f t="shared" si="8"/>
        <v>2.0833333333333335</v>
      </c>
      <c r="J36" s="12">
        <f t="shared" si="9"/>
        <v>0</v>
      </c>
      <c r="K36" s="12">
        <f t="shared" si="10"/>
        <v>127.08333333333333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4">
        <f t="shared" si="11"/>
        <v>127.08333333333333</v>
      </c>
      <c r="T36" s="12">
        <f t="shared" si="13"/>
        <v>0</v>
      </c>
      <c r="U36" s="21">
        <f t="shared" si="12"/>
        <v>127.08333333333333</v>
      </c>
    </row>
    <row r="37" spans="1:27" ht="12" customHeight="1">
      <c r="A37" s="2">
        <v>10</v>
      </c>
      <c r="B37" s="51" t="s">
        <v>334</v>
      </c>
      <c r="C37" s="15" t="s">
        <v>335</v>
      </c>
      <c r="D37" s="58" t="s">
        <v>49</v>
      </c>
      <c r="E37" s="12">
        <v>24</v>
      </c>
      <c r="F37" s="12">
        <v>11</v>
      </c>
      <c r="G37" s="12">
        <v>16</v>
      </c>
      <c r="H37" s="26">
        <f t="shared" si="7"/>
        <v>120</v>
      </c>
      <c r="I37" s="12">
        <f t="shared" si="8"/>
        <v>4.583333333333333</v>
      </c>
      <c r="J37" s="12">
        <f t="shared" si="9"/>
        <v>0.21917808219178081</v>
      </c>
      <c r="K37" s="12">
        <f t="shared" si="10"/>
        <v>124.8025114155251</v>
      </c>
      <c r="L37" s="12">
        <v>0</v>
      </c>
      <c r="M37" s="12">
        <v>6</v>
      </c>
      <c r="N37" s="12">
        <v>6</v>
      </c>
      <c r="O37" s="12">
        <v>1</v>
      </c>
      <c r="P37" s="12">
        <v>15</v>
      </c>
      <c r="Q37" s="12">
        <v>0</v>
      </c>
      <c r="R37" s="12">
        <v>0</v>
      </c>
      <c r="S37" s="14">
        <f t="shared" si="11"/>
        <v>137.80251141552509</v>
      </c>
      <c r="T37" s="12">
        <f t="shared" si="13"/>
        <v>15</v>
      </c>
      <c r="U37" s="21">
        <f t="shared" si="12"/>
        <v>122.80251141552509</v>
      </c>
    </row>
    <row r="38" spans="1:27" ht="12" customHeight="1">
      <c r="A38" s="2">
        <v>11</v>
      </c>
      <c r="B38" s="57" t="s">
        <v>200</v>
      </c>
      <c r="C38" s="15" t="s">
        <v>201</v>
      </c>
      <c r="D38" s="15" t="s">
        <v>49</v>
      </c>
      <c r="E38" s="12">
        <v>22</v>
      </c>
      <c r="F38" s="12">
        <v>1</v>
      </c>
      <c r="G38" s="12">
        <v>0</v>
      </c>
      <c r="H38" s="26">
        <f t="shared" si="7"/>
        <v>110</v>
      </c>
      <c r="I38" s="12">
        <f t="shared" si="8"/>
        <v>0.41666666666666669</v>
      </c>
      <c r="J38" s="12">
        <f t="shared" si="9"/>
        <v>0</v>
      </c>
      <c r="K38" s="12">
        <f t="shared" si="10"/>
        <v>110.41666666666667</v>
      </c>
      <c r="L38" s="12">
        <v>0</v>
      </c>
      <c r="M38" s="12">
        <v>0</v>
      </c>
      <c r="N38" s="12">
        <v>6</v>
      </c>
      <c r="O38" s="12">
        <v>0</v>
      </c>
      <c r="P38" s="12">
        <v>0</v>
      </c>
      <c r="Q38" s="12">
        <v>0</v>
      </c>
      <c r="R38" s="12">
        <v>0</v>
      </c>
      <c r="S38" s="14">
        <f t="shared" si="11"/>
        <v>116.41666666666667</v>
      </c>
      <c r="T38" s="12">
        <f t="shared" si="13"/>
        <v>0</v>
      </c>
      <c r="U38" s="21">
        <f t="shared" si="12"/>
        <v>116.41666666666667</v>
      </c>
    </row>
    <row r="39" spans="1:27" ht="12" customHeight="1">
      <c r="A39" s="2">
        <v>12</v>
      </c>
      <c r="B39" s="57" t="s">
        <v>239</v>
      </c>
      <c r="C39" s="15" t="s">
        <v>240</v>
      </c>
      <c r="D39" s="15" t="s">
        <v>50</v>
      </c>
      <c r="E39" s="12">
        <v>20</v>
      </c>
      <c r="F39" s="12">
        <v>6</v>
      </c>
      <c r="G39" s="12">
        <v>28</v>
      </c>
      <c r="H39" s="26">
        <f t="shared" si="7"/>
        <v>100</v>
      </c>
      <c r="I39" s="12">
        <f t="shared" si="8"/>
        <v>2.5</v>
      </c>
      <c r="J39" s="12">
        <f t="shared" si="9"/>
        <v>0.38356164383561642</v>
      </c>
      <c r="K39" s="12">
        <f t="shared" si="10"/>
        <v>102.88356164383562</v>
      </c>
      <c r="L39" s="12">
        <v>0</v>
      </c>
      <c r="M39" s="12">
        <v>6</v>
      </c>
      <c r="N39" s="12">
        <v>3</v>
      </c>
      <c r="O39" s="12">
        <v>0</v>
      </c>
      <c r="P39" s="12">
        <v>0</v>
      </c>
      <c r="Q39" s="12">
        <v>0</v>
      </c>
      <c r="R39" s="12">
        <v>0</v>
      </c>
      <c r="S39" s="14">
        <f t="shared" si="11"/>
        <v>111.88356164383562</v>
      </c>
      <c r="T39" s="12">
        <f t="shared" si="13"/>
        <v>0</v>
      </c>
      <c r="U39" s="21">
        <f t="shared" si="12"/>
        <v>111.88356164383562</v>
      </c>
    </row>
    <row r="40" spans="1:27" ht="11.25" customHeight="1">
      <c r="A40" s="2">
        <v>13</v>
      </c>
      <c r="B40" s="57" t="s">
        <v>211</v>
      </c>
      <c r="C40" s="15" t="s">
        <v>210</v>
      </c>
      <c r="D40" s="58" t="s">
        <v>82</v>
      </c>
      <c r="E40" s="12">
        <v>19</v>
      </c>
      <c r="F40" s="12">
        <v>2</v>
      </c>
      <c r="G40" s="12">
        <v>6</v>
      </c>
      <c r="H40" s="26">
        <f t="shared" si="7"/>
        <v>95</v>
      </c>
      <c r="I40" s="12">
        <f t="shared" si="8"/>
        <v>0.83333333333333337</v>
      </c>
      <c r="J40" s="12">
        <f t="shared" si="9"/>
        <v>8.2191780821917804E-2</v>
      </c>
      <c r="K40" s="12">
        <f t="shared" si="10"/>
        <v>95.915525114155244</v>
      </c>
      <c r="L40" s="12">
        <v>0</v>
      </c>
      <c r="M40" s="12">
        <v>6</v>
      </c>
      <c r="N40" s="12">
        <v>6</v>
      </c>
      <c r="O40" s="12">
        <v>0</v>
      </c>
      <c r="P40" s="12">
        <v>0</v>
      </c>
      <c r="Q40" s="12">
        <v>0</v>
      </c>
      <c r="R40" s="12">
        <v>0</v>
      </c>
      <c r="S40" s="14">
        <f t="shared" si="11"/>
        <v>107.91552511415524</v>
      </c>
      <c r="T40" s="12">
        <f t="shared" si="13"/>
        <v>0</v>
      </c>
      <c r="U40" s="21">
        <f t="shared" si="12"/>
        <v>107.91552511415524</v>
      </c>
    </row>
    <row r="41" spans="1:27" ht="12" customHeight="1">
      <c r="A41" s="2">
        <v>14</v>
      </c>
      <c r="B41" s="57" t="s">
        <v>209</v>
      </c>
      <c r="C41" s="15" t="s">
        <v>210</v>
      </c>
      <c r="D41" s="58" t="s">
        <v>82</v>
      </c>
      <c r="E41" s="12">
        <v>18</v>
      </c>
      <c r="F41" s="12">
        <v>11</v>
      </c>
      <c r="G41" s="12">
        <v>9</v>
      </c>
      <c r="H41" s="26">
        <f t="shared" si="7"/>
        <v>90</v>
      </c>
      <c r="I41" s="12">
        <f t="shared" si="8"/>
        <v>4.583333333333333</v>
      </c>
      <c r="J41" s="12">
        <f t="shared" si="9"/>
        <v>0.12328767123287671</v>
      </c>
      <c r="K41" s="12">
        <f t="shared" si="10"/>
        <v>94.706621004566202</v>
      </c>
      <c r="L41" s="12">
        <v>0</v>
      </c>
      <c r="M41" s="12">
        <v>6</v>
      </c>
      <c r="N41" s="12">
        <v>6</v>
      </c>
      <c r="O41" s="12">
        <v>0</v>
      </c>
      <c r="P41" s="12">
        <v>0</v>
      </c>
      <c r="Q41" s="12">
        <v>0</v>
      </c>
      <c r="R41" s="12">
        <v>0</v>
      </c>
      <c r="S41" s="14">
        <f t="shared" si="11"/>
        <v>106.7066210045662</v>
      </c>
      <c r="T41" s="12">
        <f t="shared" si="13"/>
        <v>0</v>
      </c>
      <c r="U41" s="21">
        <f t="shared" si="12"/>
        <v>106.7066210045662</v>
      </c>
      <c r="V41" s="36"/>
      <c r="W41" s="82"/>
      <c r="X41" s="82"/>
      <c r="Y41" s="82"/>
      <c r="Z41" s="82"/>
      <c r="AA41" s="82"/>
    </row>
    <row r="42" spans="1:27" ht="12" customHeight="1">
      <c r="A42" s="2">
        <v>15</v>
      </c>
      <c r="B42" s="57" t="s">
        <v>66</v>
      </c>
      <c r="C42" s="16" t="s">
        <v>218</v>
      </c>
      <c r="D42" s="16" t="s">
        <v>50</v>
      </c>
      <c r="E42" s="53">
        <v>18</v>
      </c>
      <c r="F42" s="53">
        <v>6</v>
      </c>
      <c r="G42" s="53">
        <v>1</v>
      </c>
      <c r="H42" s="56">
        <f t="shared" si="7"/>
        <v>90</v>
      </c>
      <c r="I42" s="53">
        <f t="shared" si="8"/>
        <v>2.5</v>
      </c>
      <c r="J42" s="53">
        <f t="shared" si="9"/>
        <v>1.3698630136986301E-2</v>
      </c>
      <c r="K42" s="53">
        <f t="shared" si="10"/>
        <v>92.513698630136986</v>
      </c>
      <c r="L42" s="53">
        <v>0</v>
      </c>
      <c r="M42" s="53">
        <v>6</v>
      </c>
      <c r="N42" s="53">
        <v>6</v>
      </c>
      <c r="O42" s="53">
        <v>0</v>
      </c>
      <c r="P42" s="53">
        <v>0</v>
      </c>
      <c r="Q42" s="53">
        <v>0</v>
      </c>
      <c r="R42" s="53">
        <v>0</v>
      </c>
      <c r="S42" s="78">
        <f t="shared" si="11"/>
        <v>104.51369863013699</v>
      </c>
      <c r="T42" s="53">
        <f t="shared" si="13"/>
        <v>0</v>
      </c>
      <c r="U42" s="79">
        <f t="shared" si="12"/>
        <v>104.51369863013699</v>
      </c>
      <c r="V42" s="36"/>
      <c r="W42" s="82"/>
      <c r="X42" s="82"/>
      <c r="Y42" s="82"/>
      <c r="Z42" s="82"/>
      <c r="AA42" s="82"/>
    </row>
    <row r="43" spans="1:27" ht="12" customHeight="1">
      <c r="A43" s="2">
        <v>16</v>
      </c>
      <c r="B43" s="57" t="s">
        <v>192</v>
      </c>
      <c r="C43" s="15" t="s">
        <v>193</v>
      </c>
      <c r="D43" s="15" t="s">
        <v>49</v>
      </c>
      <c r="E43" s="12">
        <v>21</v>
      </c>
      <c r="F43" s="12">
        <v>3</v>
      </c>
      <c r="G43" s="12">
        <v>13</v>
      </c>
      <c r="H43" s="26">
        <f t="shared" si="7"/>
        <v>105</v>
      </c>
      <c r="I43" s="12">
        <f t="shared" si="8"/>
        <v>1.25</v>
      </c>
      <c r="J43" s="12">
        <f t="shared" si="9"/>
        <v>0.17808219178082191</v>
      </c>
      <c r="K43" s="12">
        <f t="shared" si="10"/>
        <v>106.42808219178082</v>
      </c>
      <c r="L43" s="12">
        <v>0</v>
      </c>
      <c r="M43" s="12">
        <v>6</v>
      </c>
      <c r="N43" s="12">
        <v>6</v>
      </c>
      <c r="O43" s="12">
        <v>0</v>
      </c>
      <c r="P43" s="12">
        <v>15</v>
      </c>
      <c r="Q43" s="12">
        <v>0</v>
      </c>
      <c r="R43" s="12">
        <v>0</v>
      </c>
      <c r="S43" s="14">
        <f t="shared" si="11"/>
        <v>118.42808219178082</v>
      </c>
      <c r="T43" s="12">
        <f t="shared" si="13"/>
        <v>15</v>
      </c>
      <c r="U43" s="21">
        <f t="shared" si="12"/>
        <v>103.42808219178082</v>
      </c>
      <c r="V43" s="36"/>
      <c r="W43" s="82"/>
      <c r="X43" s="82"/>
      <c r="Y43" s="82"/>
      <c r="Z43" s="82"/>
      <c r="AA43" s="82"/>
    </row>
    <row r="44" spans="1:27" ht="12" customHeight="1">
      <c r="A44" s="2">
        <v>17</v>
      </c>
      <c r="B44" s="57" t="s">
        <v>226</v>
      </c>
      <c r="C44" s="15" t="s">
        <v>227</v>
      </c>
      <c r="D44" s="16" t="s">
        <v>49</v>
      </c>
      <c r="E44" s="12">
        <v>20</v>
      </c>
      <c r="F44" s="12">
        <v>3</v>
      </c>
      <c r="G44" s="12">
        <v>17</v>
      </c>
      <c r="H44" s="26">
        <f t="shared" si="7"/>
        <v>100</v>
      </c>
      <c r="I44" s="12">
        <f t="shared" si="8"/>
        <v>1.25</v>
      </c>
      <c r="J44" s="12">
        <f t="shared" si="9"/>
        <v>0.23287671232876711</v>
      </c>
      <c r="K44" s="12">
        <f t="shared" si="10"/>
        <v>101.48287671232876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4">
        <f t="shared" si="11"/>
        <v>101.48287671232876</v>
      </c>
      <c r="T44" s="12">
        <f t="shared" si="13"/>
        <v>0</v>
      </c>
      <c r="U44" s="21">
        <f t="shared" si="12"/>
        <v>101.48287671232876</v>
      </c>
      <c r="V44" s="36"/>
    </row>
    <row r="45" spans="1:27" ht="12" customHeight="1">
      <c r="A45" s="2">
        <v>18</v>
      </c>
      <c r="B45" s="57" t="s">
        <v>196</v>
      </c>
      <c r="C45" s="15" t="s">
        <v>197</v>
      </c>
      <c r="D45" s="15" t="s">
        <v>49</v>
      </c>
      <c r="E45" s="12">
        <v>17</v>
      </c>
      <c r="F45" s="12">
        <v>3</v>
      </c>
      <c r="G45" s="12">
        <v>1</v>
      </c>
      <c r="H45" s="26">
        <f t="shared" si="7"/>
        <v>85</v>
      </c>
      <c r="I45" s="12">
        <f t="shared" si="8"/>
        <v>1.25</v>
      </c>
      <c r="J45" s="12">
        <f t="shared" si="9"/>
        <v>1.3698630136986301E-2</v>
      </c>
      <c r="K45" s="12">
        <f t="shared" si="10"/>
        <v>86.263698630136986</v>
      </c>
      <c r="L45" s="12">
        <v>0</v>
      </c>
      <c r="M45" s="12">
        <v>6</v>
      </c>
      <c r="N45" s="12">
        <v>6</v>
      </c>
      <c r="O45" s="12">
        <v>0</v>
      </c>
      <c r="P45" s="12">
        <v>0</v>
      </c>
      <c r="Q45" s="12">
        <v>0</v>
      </c>
      <c r="R45" s="12">
        <v>0</v>
      </c>
      <c r="S45" s="14">
        <f t="shared" si="11"/>
        <v>98.263698630136986</v>
      </c>
      <c r="T45" s="12">
        <f t="shared" si="13"/>
        <v>0</v>
      </c>
      <c r="U45" s="21">
        <f t="shared" si="12"/>
        <v>98.263698630136986</v>
      </c>
    </row>
    <row r="46" spans="1:27" ht="12" customHeight="1">
      <c r="A46" s="2">
        <v>19</v>
      </c>
      <c r="B46" s="57" t="s">
        <v>221</v>
      </c>
      <c r="C46" s="15" t="s">
        <v>222</v>
      </c>
      <c r="D46" s="15" t="s">
        <v>49</v>
      </c>
      <c r="E46" s="12">
        <v>22</v>
      </c>
      <c r="F46" s="12">
        <v>4</v>
      </c>
      <c r="G46" s="12">
        <v>3</v>
      </c>
      <c r="H46" s="26">
        <f t="shared" si="7"/>
        <v>110</v>
      </c>
      <c r="I46" s="12">
        <f t="shared" si="8"/>
        <v>1.6666666666666667</v>
      </c>
      <c r="J46" s="12">
        <f t="shared" si="9"/>
        <v>4.1095890410958902E-2</v>
      </c>
      <c r="K46" s="12">
        <f t="shared" si="10"/>
        <v>111.70776255707763</v>
      </c>
      <c r="L46" s="12">
        <v>0</v>
      </c>
      <c r="M46" s="12">
        <v>0</v>
      </c>
      <c r="N46" s="12">
        <v>0</v>
      </c>
      <c r="O46" s="12">
        <v>0</v>
      </c>
      <c r="P46" s="12">
        <v>15</v>
      </c>
      <c r="Q46" s="12">
        <v>0</v>
      </c>
      <c r="R46" s="12">
        <v>0</v>
      </c>
      <c r="S46" s="14">
        <f t="shared" si="11"/>
        <v>111.70776255707763</v>
      </c>
      <c r="T46" s="12">
        <f t="shared" si="13"/>
        <v>15</v>
      </c>
      <c r="U46" s="21">
        <f t="shared" si="12"/>
        <v>96.707762557077629</v>
      </c>
    </row>
    <row r="47" spans="1:27" ht="12" customHeight="1">
      <c r="A47" s="2">
        <v>20</v>
      </c>
      <c r="B47" s="57" t="s">
        <v>234</v>
      </c>
      <c r="C47" s="15" t="s">
        <v>235</v>
      </c>
      <c r="D47" s="15" t="s">
        <v>82</v>
      </c>
      <c r="E47" s="12">
        <v>16</v>
      </c>
      <c r="F47" s="12">
        <v>9</v>
      </c>
      <c r="G47" s="12">
        <v>17</v>
      </c>
      <c r="H47" s="26">
        <f t="shared" si="7"/>
        <v>80</v>
      </c>
      <c r="I47" s="12">
        <f t="shared" si="8"/>
        <v>3.75</v>
      </c>
      <c r="J47" s="12">
        <f t="shared" si="9"/>
        <v>0.23287671232876711</v>
      </c>
      <c r="K47" s="12">
        <f t="shared" si="10"/>
        <v>83.982876712328761</v>
      </c>
      <c r="L47" s="12">
        <v>0</v>
      </c>
      <c r="M47" s="12">
        <v>6</v>
      </c>
      <c r="N47" s="12">
        <v>6</v>
      </c>
      <c r="O47" s="12">
        <v>0</v>
      </c>
      <c r="P47" s="12">
        <v>0</v>
      </c>
      <c r="Q47" s="12">
        <v>0</v>
      </c>
      <c r="R47" s="12">
        <v>0</v>
      </c>
      <c r="S47" s="14">
        <f t="shared" si="11"/>
        <v>95.982876712328761</v>
      </c>
      <c r="T47" s="12">
        <f t="shared" si="13"/>
        <v>0</v>
      </c>
      <c r="U47" s="21">
        <f t="shared" si="12"/>
        <v>95.982876712328761</v>
      </c>
    </row>
    <row r="48" spans="1:27" ht="12" customHeight="1">
      <c r="A48" s="2">
        <v>21</v>
      </c>
      <c r="B48" s="15" t="s">
        <v>339</v>
      </c>
      <c r="C48" s="46" t="s">
        <v>259</v>
      </c>
      <c r="D48" s="28" t="s">
        <v>49</v>
      </c>
      <c r="E48" s="12">
        <v>16</v>
      </c>
      <c r="F48" s="12">
        <v>4</v>
      </c>
      <c r="G48" s="12">
        <v>0</v>
      </c>
      <c r="H48" s="12">
        <f t="shared" si="7"/>
        <v>80</v>
      </c>
      <c r="I48" s="12">
        <f t="shared" si="8"/>
        <v>1.6666666666666667</v>
      </c>
      <c r="J48" s="12">
        <f t="shared" si="9"/>
        <v>0</v>
      </c>
      <c r="K48" s="12">
        <f t="shared" si="10"/>
        <v>81.666666666666671</v>
      </c>
      <c r="L48" s="12">
        <v>0</v>
      </c>
      <c r="M48" s="12">
        <v>6</v>
      </c>
      <c r="N48" s="12">
        <v>6</v>
      </c>
      <c r="O48" s="12">
        <v>0</v>
      </c>
      <c r="P48" s="12">
        <v>0</v>
      </c>
      <c r="Q48" s="12">
        <v>0</v>
      </c>
      <c r="R48" s="12">
        <v>0</v>
      </c>
      <c r="S48" s="14">
        <f t="shared" si="11"/>
        <v>93.666666666666671</v>
      </c>
      <c r="T48" s="12">
        <f t="shared" si="13"/>
        <v>0</v>
      </c>
      <c r="U48" s="21">
        <f t="shared" si="12"/>
        <v>93.666666666666671</v>
      </c>
    </row>
    <row r="49" spans="1:21" ht="12" customHeight="1">
      <c r="A49" s="2">
        <v>22</v>
      </c>
      <c r="B49" s="57" t="s">
        <v>241</v>
      </c>
      <c r="C49" s="15" t="s">
        <v>242</v>
      </c>
      <c r="D49" s="16" t="s">
        <v>50</v>
      </c>
      <c r="E49" s="12">
        <v>20</v>
      </c>
      <c r="F49" s="12">
        <v>1</v>
      </c>
      <c r="G49" s="12">
        <v>10</v>
      </c>
      <c r="H49" s="26">
        <f t="shared" si="7"/>
        <v>100</v>
      </c>
      <c r="I49" s="12">
        <f t="shared" si="8"/>
        <v>0.41666666666666669</v>
      </c>
      <c r="J49" s="12">
        <f t="shared" si="9"/>
        <v>0.13698630136986301</v>
      </c>
      <c r="K49" s="12">
        <f t="shared" si="10"/>
        <v>100.55365296803653</v>
      </c>
      <c r="L49" s="12">
        <v>0</v>
      </c>
      <c r="M49" s="12">
        <v>6</v>
      </c>
      <c r="N49" s="12">
        <v>3</v>
      </c>
      <c r="O49" s="12">
        <v>0</v>
      </c>
      <c r="P49" s="12">
        <v>15</v>
      </c>
      <c r="Q49" s="12">
        <v>0</v>
      </c>
      <c r="R49" s="12">
        <v>0</v>
      </c>
      <c r="S49" s="14">
        <f t="shared" si="11"/>
        <v>109.55365296803653</v>
      </c>
      <c r="T49" s="12">
        <f t="shared" si="13"/>
        <v>15</v>
      </c>
      <c r="U49" s="21">
        <f t="shared" si="12"/>
        <v>94.553652968036531</v>
      </c>
    </row>
    <row r="50" spans="1:21" ht="12" customHeight="1">
      <c r="A50" s="2">
        <v>23</v>
      </c>
      <c r="B50" s="57" t="s">
        <v>208</v>
      </c>
      <c r="C50" s="15" t="s">
        <v>61</v>
      </c>
      <c r="D50" s="15" t="s">
        <v>82</v>
      </c>
      <c r="E50" s="12">
        <v>15</v>
      </c>
      <c r="F50" s="12">
        <v>11</v>
      </c>
      <c r="G50" s="12">
        <v>3</v>
      </c>
      <c r="H50" s="26">
        <f t="shared" si="7"/>
        <v>75</v>
      </c>
      <c r="I50" s="12">
        <f t="shared" si="8"/>
        <v>4.583333333333333</v>
      </c>
      <c r="J50" s="12">
        <f t="shared" si="9"/>
        <v>4.1095890410958902E-2</v>
      </c>
      <c r="K50" s="12">
        <f t="shared" si="10"/>
        <v>79.624429223744286</v>
      </c>
      <c r="L50" s="12">
        <v>0</v>
      </c>
      <c r="M50" s="12">
        <v>6</v>
      </c>
      <c r="N50" s="12">
        <v>6</v>
      </c>
      <c r="O50" s="12">
        <v>0</v>
      </c>
      <c r="P50" s="12">
        <v>0</v>
      </c>
      <c r="Q50" s="12">
        <v>0</v>
      </c>
      <c r="R50" s="12">
        <v>0</v>
      </c>
      <c r="S50" s="14">
        <f t="shared" si="11"/>
        <v>91.624429223744286</v>
      </c>
      <c r="T50" s="12">
        <f t="shared" si="13"/>
        <v>0</v>
      </c>
      <c r="U50" s="21">
        <f t="shared" si="12"/>
        <v>91.624429223744286</v>
      </c>
    </row>
    <row r="51" spans="1:21" ht="12" customHeight="1">
      <c r="A51" s="2">
        <v>24</v>
      </c>
      <c r="B51" s="57" t="s">
        <v>236</v>
      </c>
      <c r="C51" s="15" t="s">
        <v>235</v>
      </c>
      <c r="D51" s="15" t="s">
        <v>82</v>
      </c>
      <c r="E51" s="12">
        <v>15</v>
      </c>
      <c r="F51" s="12">
        <v>4</v>
      </c>
      <c r="G51" s="12">
        <v>21</v>
      </c>
      <c r="H51" s="26">
        <f t="shared" si="7"/>
        <v>75</v>
      </c>
      <c r="I51" s="12">
        <f t="shared" si="8"/>
        <v>1.6666666666666667</v>
      </c>
      <c r="J51" s="12">
        <f t="shared" si="9"/>
        <v>0.28767123287671231</v>
      </c>
      <c r="K51" s="12">
        <f t="shared" si="10"/>
        <v>76.95433789954339</v>
      </c>
      <c r="L51" s="12">
        <v>0</v>
      </c>
      <c r="M51" s="12">
        <v>6</v>
      </c>
      <c r="N51" s="12">
        <v>6</v>
      </c>
      <c r="O51" s="12">
        <v>0</v>
      </c>
      <c r="P51" s="12">
        <v>0</v>
      </c>
      <c r="Q51" s="12">
        <v>0</v>
      </c>
      <c r="R51" s="12">
        <v>0</v>
      </c>
      <c r="S51" s="14">
        <f t="shared" si="11"/>
        <v>88.95433789954339</v>
      </c>
      <c r="T51" s="12">
        <f t="shared" si="13"/>
        <v>0</v>
      </c>
      <c r="U51" s="21">
        <f t="shared" si="12"/>
        <v>88.95433789954339</v>
      </c>
    </row>
    <row r="52" spans="1:21" ht="12" customHeight="1">
      <c r="A52" s="2">
        <v>25</v>
      </c>
      <c r="B52" s="16" t="s">
        <v>198</v>
      </c>
      <c r="C52" s="15" t="s">
        <v>199</v>
      </c>
      <c r="D52" s="15" t="s">
        <v>49</v>
      </c>
      <c r="E52" s="12">
        <v>15</v>
      </c>
      <c r="F52" s="12">
        <v>4</v>
      </c>
      <c r="G52" s="12">
        <v>1</v>
      </c>
      <c r="H52" s="12">
        <f t="shared" si="7"/>
        <v>75</v>
      </c>
      <c r="I52" s="12">
        <f t="shared" si="8"/>
        <v>1.6666666666666667</v>
      </c>
      <c r="J52" s="12">
        <f t="shared" si="9"/>
        <v>1.3698630136986301E-2</v>
      </c>
      <c r="K52" s="12">
        <f t="shared" si="10"/>
        <v>76.680365296803657</v>
      </c>
      <c r="L52" s="12">
        <v>0</v>
      </c>
      <c r="M52" s="12">
        <v>6</v>
      </c>
      <c r="N52" s="12">
        <v>6</v>
      </c>
      <c r="O52" s="12">
        <v>0</v>
      </c>
      <c r="P52" s="12">
        <v>0</v>
      </c>
      <c r="Q52" s="12">
        <v>0</v>
      </c>
      <c r="R52" s="12">
        <v>0</v>
      </c>
      <c r="S52" s="14">
        <f t="shared" si="11"/>
        <v>88.680365296803657</v>
      </c>
      <c r="T52" s="12">
        <f t="shared" si="13"/>
        <v>0</v>
      </c>
      <c r="U52" s="21">
        <f t="shared" si="12"/>
        <v>88.680365296803657</v>
      </c>
    </row>
    <row r="53" spans="1:21" ht="14.25" customHeight="1">
      <c r="A53" s="2">
        <v>26</v>
      </c>
      <c r="B53" s="16" t="s">
        <v>212</v>
      </c>
      <c r="C53" s="15" t="s">
        <v>213</v>
      </c>
      <c r="D53" s="15" t="s">
        <v>49</v>
      </c>
      <c r="E53" s="12">
        <v>17</v>
      </c>
      <c r="F53" s="12">
        <v>8</v>
      </c>
      <c r="G53" s="12">
        <v>17</v>
      </c>
      <c r="H53" s="12">
        <f t="shared" si="7"/>
        <v>85</v>
      </c>
      <c r="I53" s="12">
        <f t="shared" si="8"/>
        <v>3.3333333333333335</v>
      </c>
      <c r="J53" s="12">
        <f t="shared" si="9"/>
        <v>0.23287671232876711</v>
      </c>
      <c r="K53" s="12">
        <f t="shared" si="10"/>
        <v>88.566210045662089</v>
      </c>
      <c r="L53" s="12">
        <v>1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4">
        <f t="shared" si="11"/>
        <v>88.566210045662089</v>
      </c>
      <c r="T53" s="12">
        <f t="shared" si="13"/>
        <v>1</v>
      </c>
      <c r="U53" s="21">
        <f t="shared" si="12"/>
        <v>87.566210045662089</v>
      </c>
    </row>
    <row r="54" spans="1:21">
      <c r="A54" s="2">
        <v>27</v>
      </c>
      <c r="B54" s="16" t="s">
        <v>194</v>
      </c>
      <c r="C54" s="15" t="s">
        <v>195</v>
      </c>
      <c r="D54" s="15" t="s">
        <v>50</v>
      </c>
      <c r="E54" s="12">
        <v>13</v>
      </c>
      <c r="F54" s="12">
        <v>8</v>
      </c>
      <c r="G54" s="12">
        <v>30</v>
      </c>
      <c r="H54" s="12">
        <f t="shared" si="7"/>
        <v>65</v>
      </c>
      <c r="I54" s="12">
        <f t="shared" si="8"/>
        <v>3.3333333333333335</v>
      </c>
      <c r="J54" s="12">
        <f t="shared" si="9"/>
        <v>0.41095890410958902</v>
      </c>
      <c r="K54" s="12">
        <f t="shared" si="10"/>
        <v>68.74429223744292</v>
      </c>
      <c r="L54" s="12">
        <v>0</v>
      </c>
      <c r="M54" s="12">
        <v>6</v>
      </c>
      <c r="N54" s="12">
        <v>3</v>
      </c>
      <c r="O54" s="12">
        <v>0</v>
      </c>
      <c r="P54" s="12">
        <v>0</v>
      </c>
      <c r="Q54" s="12">
        <v>0</v>
      </c>
      <c r="R54" s="12">
        <v>0</v>
      </c>
      <c r="S54" s="14">
        <f t="shared" si="11"/>
        <v>77.74429223744292</v>
      </c>
      <c r="T54" s="12">
        <f t="shared" si="13"/>
        <v>0</v>
      </c>
      <c r="U54" s="21">
        <f t="shared" si="12"/>
        <v>77.74429223744292</v>
      </c>
    </row>
    <row r="55" spans="1:21">
      <c r="A55" s="2">
        <v>28</v>
      </c>
      <c r="B55" s="15" t="s">
        <v>177</v>
      </c>
      <c r="C55" s="15" t="s">
        <v>178</v>
      </c>
      <c r="D55" s="15" t="s">
        <v>95</v>
      </c>
      <c r="E55" s="12">
        <v>12</v>
      </c>
      <c r="F55" s="12">
        <v>11</v>
      </c>
      <c r="G55" s="12">
        <v>0</v>
      </c>
      <c r="H55" s="12">
        <f t="shared" si="7"/>
        <v>60</v>
      </c>
      <c r="I55" s="12">
        <f t="shared" si="8"/>
        <v>4.583333333333333</v>
      </c>
      <c r="J55" s="12">
        <f t="shared" si="9"/>
        <v>0</v>
      </c>
      <c r="K55" s="12">
        <f t="shared" si="10"/>
        <v>64.583333333333329</v>
      </c>
      <c r="L55" s="12">
        <v>0</v>
      </c>
      <c r="M55" s="12">
        <v>6</v>
      </c>
      <c r="N55" s="12">
        <v>6</v>
      </c>
      <c r="O55" s="12">
        <v>0</v>
      </c>
      <c r="P55" s="12">
        <v>0</v>
      </c>
      <c r="Q55" s="12">
        <v>0</v>
      </c>
      <c r="R55" s="12">
        <v>0</v>
      </c>
      <c r="S55" s="14">
        <f t="shared" si="11"/>
        <v>76.583333333333329</v>
      </c>
      <c r="T55" s="12">
        <v>0</v>
      </c>
      <c r="U55" s="21">
        <f t="shared" si="12"/>
        <v>76.583333333333329</v>
      </c>
    </row>
    <row r="56" spans="1:21">
      <c r="A56" s="2">
        <v>29</v>
      </c>
      <c r="B56" s="16" t="s">
        <v>205</v>
      </c>
      <c r="C56" s="15" t="s">
        <v>204</v>
      </c>
      <c r="D56" s="16" t="s">
        <v>49</v>
      </c>
      <c r="E56" s="12">
        <v>15</v>
      </c>
      <c r="F56" s="12">
        <v>2</v>
      </c>
      <c r="G56" s="12">
        <v>0</v>
      </c>
      <c r="H56" s="12">
        <f t="shared" si="7"/>
        <v>75</v>
      </c>
      <c r="I56" s="12">
        <f t="shared" si="8"/>
        <v>0.83333333333333337</v>
      </c>
      <c r="J56" s="12">
        <f t="shared" si="9"/>
        <v>0</v>
      </c>
      <c r="K56" s="12">
        <f t="shared" si="10"/>
        <v>75.833333333333329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4">
        <f t="shared" si="11"/>
        <v>75.833333333333329</v>
      </c>
      <c r="T56" s="12">
        <f t="shared" ref="T56:T73" si="14">SUM(L56,P56)</f>
        <v>0</v>
      </c>
      <c r="U56" s="21">
        <f t="shared" si="12"/>
        <v>75.833333333333329</v>
      </c>
    </row>
    <row r="57" spans="1:21" ht="14.25" customHeight="1">
      <c r="A57" s="2">
        <v>30</v>
      </c>
      <c r="B57" s="16" t="s">
        <v>206</v>
      </c>
      <c r="C57" s="15" t="s">
        <v>207</v>
      </c>
      <c r="D57" s="16" t="s">
        <v>49</v>
      </c>
      <c r="E57" s="12">
        <v>13</v>
      </c>
      <c r="F57" s="12">
        <v>4</v>
      </c>
      <c r="G57" s="12">
        <v>10</v>
      </c>
      <c r="H57" s="12">
        <f t="shared" si="7"/>
        <v>65</v>
      </c>
      <c r="I57" s="12">
        <f t="shared" si="8"/>
        <v>1.6666666666666667</v>
      </c>
      <c r="J57" s="12">
        <f t="shared" si="9"/>
        <v>0.13698630136986301</v>
      </c>
      <c r="K57" s="12">
        <f t="shared" si="10"/>
        <v>66.803652968036531</v>
      </c>
      <c r="L57" s="12">
        <v>0</v>
      </c>
      <c r="M57" s="12">
        <v>6</v>
      </c>
      <c r="N57" s="12">
        <v>3</v>
      </c>
      <c r="O57" s="12">
        <v>0</v>
      </c>
      <c r="P57" s="12">
        <v>0</v>
      </c>
      <c r="Q57" s="12">
        <v>0</v>
      </c>
      <c r="R57" s="12">
        <v>0</v>
      </c>
      <c r="S57" s="14">
        <f t="shared" si="11"/>
        <v>75.803652968036531</v>
      </c>
      <c r="T57" s="12">
        <f t="shared" si="14"/>
        <v>0</v>
      </c>
      <c r="U57" s="21">
        <f t="shared" si="12"/>
        <v>75.803652968036531</v>
      </c>
    </row>
    <row r="58" spans="1:21">
      <c r="A58" s="2">
        <v>31</v>
      </c>
      <c r="B58" s="16" t="s">
        <v>228</v>
      </c>
      <c r="C58" s="15" t="s">
        <v>229</v>
      </c>
      <c r="D58" s="15" t="s">
        <v>49</v>
      </c>
      <c r="E58" s="12">
        <v>12</v>
      </c>
      <c r="F58" s="12">
        <v>10</v>
      </c>
      <c r="G58" s="12">
        <v>25</v>
      </c>
      <c r="H58" s="12">
        <f t="shared" si="7"/>
        <v>60</v>
      </c>
      <c r="I58" s="12">
        <f t="shared" si="8"/>
        <v>4.166666666666667</v>
      </c>
      <c r="J58" s="12">
        <f t="shared" si="9"/>
        <v>0.34246575342465752</v>
      </c>
      <c r="K58" s="12">
        <f t="shared" si="10"/>
        <v>64.509132420091333</v>
      </c>
      <c r="L58" s="12">
        <v>1</v>
      </c>
      <c r="M58" s="12">
        <v>0</v>
      </c>
      <c r="N58" s="12">
        <v>6</v>
      </c>
      <c r="O58" s="12">
        <v>0</v>
      </c>
      <c r="P58" s="12">
        <v>0</v>
      </c>
      <c r="Q58" s="12">
        <v>0</v>
      </c>
      <c r="R58" s="12">
        <v>0</v>
      </c>
      <c r="S58" s="14">
        <f t="shared" si="11"/>
        <v>70.509132420091333</v>
      </c>
      <c r="T58" s="12">
        <f t="shared" si="14"/>
        <v>1</v>
      </c>
      <c r="U58" s="21">
        <f t="shared" si="12"/>
        <v>69.509132420091333</v>
      </c>
    </row>
    <row r="59" spans="1:21">
      <c r="A59" s="2">
        <v>32</v>
      </c>
      <c r="B59" s="16" t="s">
        <v>238</v>
      </c>
      <c r="C59" s="15" t="s">
        <v>61</v>
      </c>
      <c r="D59" s="15" t="s">
        <v>50</v>
      </c>
      <c r="E59" s="12">
        <v>11</v>
      </c>
      <c r="F59" s="12">
        <v>5</v>
      </c>
      <c r="G59" s="12">
        <v>0</v>
      </c>
      <c r="H59" s="12">
        <f t="shared" si="7"/>
        <v>55</v>
      </c>
      <c r="I59" s="12">
        <f t="shared" si="8"/>
        <v>2.0833333333333335</v>
      </c>
      <c r="J59" s="12">
        <f t="shared" si="9"/>
        <v>0</v>
      </c>
      <c r="K59" s="12">
        <f t="shared" si="10"/>
        <v>57.083333333333336</v>
      </c>
      <c r="L59" s="12">
        <v>0</v>
      </c>
      <c r="M59" s="12">
        <v>6</v>
      </c>
      <c r="N59" s="12">
        <v>6</v>
      </c>
      <c r="O59" s="12">
        <v>0</v>
      </c>
      <c r="P59" s="12">
        <v>0</v>
      </c>
      <c r="Q59" s="12">
        <v>0</v>
      </c>
      <c r="R59" s="12">
        <v>0</v>
      </c>
      <c r="S59" s="14">
        <f t="shared" si="11"/>
        <v>69.083333333333343</v>
      </c>
      <c r="T59" s="12">
        <f t="shared" si="14"/>
        <v>0</v>
      </c>
      <c r="U59" s="21">
        <f t="shared" si="12"/>
        <v>69.083333333333343</v>
      </c>
    </row>
    <row r="60" spans="1:21" ht="12" customHeight="1">
      <c r="A60" s="2">
        <v>33</v>
      </c>
      <c r="B60" s="16" t="s">
        <v>330</v>
      </c>
      <c r="C60" s="15" t="s">
        <v>331</v>
      </c>
      <c r="D60" s="15" t="s">
        <v>49</v>
      </c>
      <c r="E60" s="12">
        <v>14</v>
      </c>
      <c r="F60" s="12">
        <v>3</v>
      </c>
      <c r="G60" s="12">
        <v>12</v>
      </c>
      <c r="H60" s="12">
        <f t="shared" si="7"/>
        <v>70</v>
      </c>
      <c r="I60" s="12">
        <f t="shared" si="8"/>
        <v>1.25</v>
      </c>
      <c r="J60" s="12">
        <f t="shared" si="9"/>
        <v>0.16438356164383561</v>
      </c>
      <c r="K60" s="12">
        <f t="shared" si="10"/>
        <v>71.414383561643831</v>
      </c>
      <c r="L60" s="12">
        <v>0</v>
      </c>
      <c r="M60" s="12">
        <v>6</v>
      </c>
      <c r="N60" s="12">
        <v>6</v>
      </c>
      <c r="O60" s="12">
        <v>0</v>
      </c>
      <c r="P60" s="12">
        <v>15</v>
      </c>
      <c r="Q60" s="12">
        <v>0</v>
      </c>
      <c r="R60" s="12">
        <v>0</v>
      </c>
      <c r="S60" s="14">
        <f t="shared" si="11"/>
        <v>83.414383561643831</v>
      </c>
      <c r="T60" s="12">
        <f t="shared" si="14"/>
        <v>15</v>
      </c>
      <c r="U60" s="21">
        <f t="shared" si="12"/>
        <v>68.414383561643831</v>
      </c>
    </row>
    <row r="61" spans="1:21">
      <c r="A61" s="2">
        <v>34</v>
      </c>
      <c r="B61" s="16" t="s">
        <v>190</v>
      </c>
      <c r="C61" s="15" t="s">
        <v>191</v>
      </c>
      <c r="D61" s="15" t="s">
        <v>49</v>
      </c>
      <c r="E61" s="12">
        <v>12</v>
      </c>
      <c r="F61" s="12">
        <v>4</v>
      </c>
      <c r="G61" s="12">
        <v>17</v>
      </c>
      <c r="H61" s="12">
        <f t="shared" si="7"/>
        <v>60</v>
      </c>
      <c r="I61" s="12">
        <f t="shared" si="8"/>
        <v>1.6666666666666667</v>
      </c>
      <c r="J61" s="12">
        <f t="shared" si="9"/>
        <v>0.23287671232876711</v>
      </c>
      <c r="K61" s="12">
        <f t="shared" si="10"/>
        <v>61.899543378995432</v>
      </c>
      <c r="L61" s="12">
        <v>1</v>
      </c>
      <c r="M61" s="12">
        <v>0</v>
      </c>
      <c r="N61" s="12">
        <v>3</v>
      </c>
      <c r="O61" s="12">
        <v>0</v>
      </c>
      <c r="P61" s="12">
        <v>0</v>
      </c>
      <c r="Q61" s="12">
        <v>0</v>
      </c>
      <c r="R61" s="12">
        <v>0</v>
      </c>
      <c r="S61" s="14">
        <f t="shared" si="11"/>
        <v>64.899543378995432</v>
      </c>
      <c r="T61" s="12">
        <f t="shared" si="14"/>
        <v>1</v>
      </c>
      <c r="U61" s="21">
        <f t="shared" si="12"/>
        <v>63.899543378995432</v>
      </c>
    </row>
    <row r="62" spans="1:21">
      <c r="A62" s="2">
        <v>35</v>
      </c>
      <c r="B62" s="66" t="s">
        <v>232</v>
      </c>
      <c r="C62" s="15" t="s">
        <v>233</v>
      </c>
      <c r="D62" s="15" t="s">
        <v>49</v>
      </c>
      <c r="E62" s="12">
        <v>10</v>
      </c>
      <c r="F62" s="12">
        <v>1</v>
      </c>
      <c r="G62" s="12">
        <v>11</v>
      </c>
      <c r="H62" s="12">
        <f t="shared" si="7"/>
        <v>50</v>
      </c>
      <c r="I62" s="12">
        <f t="shared" si="8"/>
        <v>0.41666666666666669</v>
      </c>
      <c r="J62" s="12">
        <f t="shared" si="9"/>
        <v>0.15068493150684931</v>
      </c>
      <c r="K62" s="12">
        <f t="shared" si="10"/>
        <v>50.567351598173516</v>
      </c>
      <c r="L62" s="12">
        <v>0</v>
      </c>
      <c r="M62" s="12">
        <v>6</v>
      </c>
      <c r="N62" s="12">
        <v>6</v>
      </c>
      <c r="O62" s="12">
        <v>0</v>
      </c>
      <c r="P62" s="12">
        <v>0</v>
      </c>
      <c r="Q62" s="12">
        <v>0</v>
      </c>
      <c r="R62" s="12">
        <v>0</v>
      </c>
      <c r="S62" s="14">
        <f t="shared" si="11"/>
        <v>62.567351598173516</v>
      </c>
      <c r="T62" s="12">
        <f t="shared" si="14"/>
        <v>0</v>
      </c>
      <c r="U62" s="21">
        <f t="shared" si="12"/>
        <v>62.567351598173516</v>
      </c>
    </row>
    <row r="63" spans="1:21">
      <c r="A63" s="2">
        <v>36</v>
      </c>
      <c r="B63" s="16" t="s">
        <v>187</v>
      </c>
      <c r="C63" s="15" t="s">
        <v>188</v>
      </c>
      <c r="D63" s="15" t="s">
        <v>49</v>
      </c>
      <c r="E63" s="12">
        <v>10</v>
      </c>
      <c r="F63" s="12">
        <v>10</v>
      </c>
      <c r="G63" s="12">
        <v>20</v>
      </c>
      <c r="H63" s="12">
        <f t="shared" si="7"/>
        <v>50</v>
      </c>
      <c r="I63" s="12">
        <f t="shared" si="8"/>
        <v>4.166666666666667</v>
      </c>
      <c r="J63" s="12">
        <f t="shared" si="9"/>
        <v>0.27397260273972601</v>
      </c>
      <c r="K63" s="12">
        <f t="shared" si="10"/>
        <v>54.44063926940639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4">
        <f t="shared" si="11"/>
        <v>54.44063926940639</v>
      </c>
      <c r="T63" s="12">
        <f t="shared" si="14"/>
        <v>0</v>
      </c>
      <c r="U63" s="21">
        <f t="shared" si="12"/>
        <v>54.44063926940639</v>
      </c>
    </row>
    <row r="64" spans="1:21" ht="14.25" customHeight="1">
      <c r="A64" s="2">
        <v>37</v>
      </c>
      <c r="B64" s="51" t="s">
        <v>223</v>
      </c>
      <c r="C64" s="15" t="s">
        <v>224</v>
      </c>
      <c r="D64" s="15" t="s">
        <v>49</v>
      </c>
      <c r="E64" s="12">
        <v>11</v>
      </c>
      <c r="F64" s="12">
        <v>4</v>
      </c>
      <c r="G64" s="12">
        <v>7</v>
      </c>
      <c r="H64" s="26">
        <f t="shared" si="7"/>
        <v>55</v>
      </c>
      <c r="I64" s="12">
        <f t="shared" si="8"/>
        <v>1.6666666666666667</v>
      </c>
      <c r="J64" s="12">
        <f t="shared" si="9"/>
        <v>9.5890410958904104E-2</v>
      </c>
      <c r="K64" s="12">
        <f t="shared" si="10"/>
        <v>56.762557077625566</v>
      </c>
      <c r="L64" s="12">
        <v>0</v>
      </c>
      <c r="M64" s="12">
        <v>6</v>
      </c>
      <c r="N64" s="12">
        <v>3</v>
      </c>
      <c r="O64" s="12">
        <v>0</v>
      </c>
      <c r="P64" s="12">
        <v>15</v>
      </c>
      <c r="Q64" s="12">
        <v>0</v>
      </c>
      <c r="R64" s="12">
        <v>0</v>
      </c>
      <c r="S64" s="14">
        <f t="shared" si="11"/>
        <v>65.762557077625559</v>
      </c>
      <c r="T64" s="12">
        <f t="shared" si="14"/>
        <v>15</v>
      </c>
      <c r="U64" s="21">
        <f t="shared" si="12"/>
        <v>50.762557077625559</v>
      </c>
    </row>
    <row r="65" spans="1:24">
      <c r="A65" s="2">
        <v>38</v>
      </c>
      <c r="B65" s="57" t="s">
        <v>261</v>
      </c>
      <c r="C65" s="15" t="s">
        <v>262</v>
      </c>
      <c r="D65" s="15" t="s">
        <v>49</v>
      </c>
      <c r="E65" s="12">
        <v>8</v>
      </c>
      <c r="F65" s="12">
        <v>3</v>
      </c>
      <c r="G65" s="12">
        <v>19</v>
      </c>
      <c r="H65" s="26">
        <f t="shared" si="7"/>
        <v>40</v>
      </c>
      <c r="I65" s="12">
        <f t="shared" si="8"/>
        <v>1.25</v>
      </c>
      <c r="J65" s="12">
        <f t="shared" si="9"/>
        <v>0.26027397260273971</v>
      </c>
      <c r="K65" s="12">
        <f t="shared" si="10"/>
        <v>41.510273972602739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4">
        <f t="shared" si="11"/>
        <v>41.510273972602739</v>
      </c>
      <c r="T65" s="12">
        <f t="shared" si="14"/>
        <v>0</v>
      </c>
      <c r="U65" s="21">
        <f t="shared" si="12"/>
        <v>41.510273972602739</v>
      </c>
    </row>
    <row r="66" spans="1:24">
      <c r="A66" s="2">
        <v>39</v>
      </c>
      <c r="B66" s="57" t="s">
        <v>260</v>
      </c>
      <c r="C66" s="15" t="s">
        <v>259</v>
      </c>
      <c r="D66" s="15" t="s">
        <v>49</v>
      </c>
      <c r="E66" s="12">
        <v>7</v>
      </c>
      <c r="F66" s="12">
        <v>4</v>
      </c>
      <c r="G66" s="12">
        <v>23</v>
      </c>
      <c r="H66" s="26">
        <f t="shared" si="7"/>
        <v>35</v>
      </c>
      <c r="I66" s="12">
        <f t="shared" si="8"/>
        <v>1.6666666666666667</v>
      </c>
      <c r="J66" s="12">
        <f t="shared" si="9"/>
        <v>0.31506849315068491</v>
      </c>
      <c r="K66" s="12">
        <f t="shared" si="10"/>
        <v>36.981735159817347</v>
      </c>
      <c r="L66" s="12">
        <v>1</v>
      </c>
      <c r="M66" s="12">
        <v>0</v>
      </c>
      <c r="N66" s="12">
        <v>3</v>
      </c>
      <c r="O66" s="12">
        <v>0</v>
      </c>
      <c r="P66" s="12">
        <v>0</v>
      </c>
      <c r="Q66" s="12">
        <v>0</v>
      </c>
      <c r="R66" s="12">
        <v>0</v>
      </c>
      <c r="S66" s="14">
        <f t="shared" si="11"/>
        <v>39.981735159817347</v>
      </c>
      <c r="T66" s="12">
        <f t="shared" si="14"/>
        <v>1</v>
      </c>
      <c r="U66" s="21">
        <f t="shared" si="12"/>
        <v>38.981735159817347</v>
      </c>
      <c r="X66" t="s">
        <v>74</v>
      </c>
    </row>
    <row r="67" spans="1:24" ht="13.5" customHeight="1">
      <c r="A67" s="2">
        <v>40</v>
      </c>
      <c r="B67" s="57" t="s">
        <v>202</v>
      </c>
      <c r="C67" s="15" t="s">
        <v>203</v>
      </c>
      <c r="D67" s="15" t="s">
        <v>49</v>
      </c>
      <c r="E67" s="12">
        <v>5</v>
      </c>
      <c r="F67" s="12">
        <v>10</v>
      </c>
      <c r="G67" s="12">
        <v>1</v>
      </c>
      <c r="H67" s="26">
        <f t="shared" si="7"/>
        <v>25</v>
      </c>
      <c r="I67" s="12">
        <f t="shared" si="8"/>
        <v>4.166666666666667</v>
      </c>
      <c r="J67" s="12">
        <f t="shared" si="9"/>
        <v>1.3698630136986301E-2</v>
      </c>
      <c r="K67" s="12">
        <f t="shared" si="10"/>
        <v>29.180365296803654</v>
      </c>
      <c r="L67" s="12">
        <v>0</v>
      </c>
      <c r="M67" s="12">
        <v>0</v>
      </c>
      <c r="N67" s="12">
        <v>0</v>
      </c>
      <c r="O67" s="12">
        <v>2</v>
      </c>
      <c r="P67" s="12">
        <v>0</v>
      </c>
      <c r="Q67" s="12">
        <v>0</v>
      </c>
      <c r="R67" s="12">
        <v>0</v>
      </c>
      <c r="S67" s="14">
        <f t="shared" si="11"/>
        <v>31.180365296803654</v>
      </c>
      <c r="T67" s="12">
        <f t="shared" si="14"/>
        <v>0</v>
      </c>
      <c r="U67" s="21">
        <f t="shared" si="12"/>
        <v>31.180365296803654</v>
      </c>
      <c r="V67" s="72"/>
      <c r="W67" s="72"/>
      <c r="X67" s="73"/>
    </row>
    <row r="68" spans="1:24">
      <c r="A68" s="2">
        <v>41</v>
      </c>
      <c r="B68" s="15" t="s">
        <v>165</v>
      </c>
      <c r="C68" s="15" t="s">
        <v>59</v>
      </c>
      <c r="D68" s="15" t="s">
        <v>50</v>
      </c>
      <c r="E68" s="12">
        <v>5</v>
      </c>
      <c r="F68" s="12">
        <v>11</v>
      </c>
      <c r="G68" s="12">
        <v>8</v>
      </c>
      <c r="H68" s="12">
        <f t="shared" si="7"/>
        <v>25</v>
      </c>
      <c r="I68" s="12">
        <f t="shared" si="8"/>
        <v>4.583333333333333</v>
      </c>
      <c r="J68" s="12">
        <f t="shared" si="9"/>
        <v>0.1095890410958904</v>
      </c>
      <c r="K68" s="12">
        <f t="shared" si="10"/>
        <v>29.692922374429223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4">
        <f t="shared" si="11"/>
        <v>29.692922374429223</v>
      </c>
      <c r="T68" s="12">
        <f t="shared" si="14"/>
        <v>0</v>
      </c>
      <c r="U68" s="21">
        <f t="shared" si="12"/>
        <v>29.692922374429223</v>
      </c>
    </row>
    <row r="69" spans="1:24">
      <c r="A69" s="2">
        <v>42</v>
      </c>
      <c r="B69" s="57" t="s">
        <v>215</v>
      </c>
      <c r="C69" s="16" t="s">
        <v>73</v>
      </c>
      <c r="D69" s="16" t="s">
        <v>50</v>
      </c>
      <c r="E69" s="53">
        <v>2</v>
      </c>
      <c r="F69" s="53">
        <v>4</v>
      </c>
      <c r="G69" s="53">
        <v>1</v>
      </c>
      <c r="H69" s="56">
        <f t="shared" si="7"/>
        <v>10</v>
      </c>
      <c r="I69" s="53">
        <f t="shared" si="8"/>
        <v>1.6666666666666667</v>
      </c>
      <c r="J69" s="53">
        <f t="shared" si="9"/>
        <v>1.3698630136986301E-2</v>
      </c>
      <c r="K69" s="53">
        <f t="shared" si="10"/>
        <v>11.680365296803652</v>
      </c>
      <c r="L69" s="53">
        <v>0</v>
      </c>
      <c r="M69" s="53">
        <v>6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78">
        <f t="shared" si="11"/>
        <v>17.68036529680365</v>
      </c>
      <c r="T69" s="53">
        <f t="shared" si="14"/>
        <v>0</v>
      </c>
      <c r="U69" s="79">
        <f t="shared" si="12"/>
        <v>17.68036529680365</v>
      </c>
    </row>
    <row r="70" spans="1:24" ht="15" customHeight="1">
      <c r="A70" s="2">
        <v>43</v>
      </c>
      <c r="B70" s="15" t="s">
        <v>255</v>
      </c>
      <c r="C70" s="15" t="s">
        <v>256</v>
      </c>
      <c r="D70" s="15" t="s">
        <v>95</v>
      </c>
      <c r="E70" s="12">
        <v>3</v>
      </c>
      <c r="F70" s="12">
        <v>5</v>
      </c>
      <c r="G70" s="12">
        <v>0</v>
      </c>
      <c r="H70" s="12">
        <f t="shared" si="7"/>
        <v>15</v>
      </c>
      <c r="I70" s="12">
        <f t="shared" si="8"/>
        <v>2.0833333333333335</v>
      </c>
      <c r="J70" s="12">
        <f t="shared" si="9"/>
        <v>0</v>
      </c>
      <c r="K70" s="12">
        <f t="shared" si="10"/>
        <v>17.083333333333332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4">
        <f t="shared" si="11"/>
        <v>17.083333333333332</v>
      </c>
      <c r="T70" s="12">
        <f t="shared" si="14"/>
        <v>0</v>
      </c>
      <c r="U70" s="21">
        <f t="shared" si="12"/>
        <v>17.083333333333332</v>
      </c>
      <c r="V70" s="70"/>
    </row>
    <row r="71" spans="1:24" ht="13.5" customHeight="1">
      <c r="A71" s="2">
        <v>44</v>
      </c>
      <c r="B71" s="16" t="s">
        <v>189</v>
      </c>
      <c r="C71" s="15" t="s">
        <v>47</v>
      </c>
      <c r="D71" s="15" t="s">
        <v>50</v>
      </c>
      <c r="E71" s="12">
        <v>2</v>
      </c>
      <c r="F71" s="12">
        <v>1</v>
      </c>
      <c r="G71" s="12">
        <v>3</v>
      </c>
      <c r="H71" s="12">
        <f t="shared" si="7"/>
        <v>10</v>
      </c>
      <c r="I71" s="12">
        <f t="shared" si="8"/>
        <v>0.41666666666666669</v>
      </c>
      <c r="J71" s="12">
        <f t="shared" si="9"/>
        <v>4.1095890410958902E-2</v>
      </c>
      <c r="K71" s="12">
        <f t="shared" si="10"/>
        <v>10.457762557077626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4">
        <f t="shared" si="11"/>
        <v>10.457762557077626</v>
      </c>
      <c r="T71" s="12">
        <f t="shared" si="14"/>
        <v>0</v>
      </c>
      <c r="U71" s="21">
        <f t="shared" si="12"/>
        <v>10.457762557077626</v>
      </c>
    </row>
    <row r="72" spans="1:24" ht="13.5" customHeight="1">
      <c r="A72" s="2">
        <v>45</v>
      </c>
      <c r="B72" s="57" t="s">
        <v>214</v>
      </c>
      <c r="C72" s="16" t="s">
        <v>73</v>
      </c>
      <c r="D72" s="16" t="s">
        <v>50</v>
      </c>
      <c r="E72" s="53">
        <v>3</v>
      </c>
      <c r="F72" s="53">
        <v>1</v>
      </c>
      <c r="G72" s="53">
        <v>1</v>
      </c>
      <c r="H72" s="56">
        <f t="shared" si="7"/>
        <v>15</v>
      </c>
      <c r="I72" s="53">
        <f t="shared" si="8"/>
        <v>0.41666666666666669</v>
      </c>
      <c r="J72" s="53">
        <f t="shared" si="9"/>
        <v>1.3698630136986301E-2</v>
      </c>
      <c r="K72" s="53">
        <f t="shared" si="10"/>
        <v>15.430365296803652</v>
      </c>
      <c r="L72" s="53">
        <v>0</v>
      </c>
      <c r="M72" s="53">
        <v>6</v>
      </c>
      <c r="N72" s="53">
        <v>3</v>
      </c>
      <c r="O72" s="53">
        <v>0</v>
      </c>
      <c r="P72" s="53">
        <v>15</v>
      </c>
      <c r="Q72" s="53">
        <v>0</v>
      </c>
      <c r="R72" s="53">
        <v>0</v>
      </c>
      <c r="S72" s="78">
        <f t="shared" si="11"/>
        <v>24.43036529680365</v>
      </c>
      <c r="T72" s="53">
        <f t="shared" si="14"/>
        <v>15</v>
      </c>
      <c r="U72" s="79">
        <f t="shared" si="12"/>
        <v>9.4303652968036502</v>
      </c>
    </row>
    <row r="73" spans="1:24">
      <c r="A73" s="2">
        <v>45</v>
      </c>
      <c r="B73" s="57" t="s">
        <v>225</v>
      </c>
      <c r="C73" s="15" t="s">
        <v>73</v>
      </c>
      <c r="D73" s="15" t="s">
        <v>50</v>
      </c>
      <c r="E73" s="12">
        <v>2</v>
      </c>
      <c r="F73" s="12">
        <v>1</v>
      </c>
      <c r="G73" s="12">
        <v>2</v>
      </c>
      <c r="H73" s="26">
        <f t="shared" si="7"/>
        <v>10</v>
      </c>
      <c r="I73" s="12">
        <f t="shared" si="8"/>
        <v>0.41666666666666669</v>
      </c>
      <c r="J73" s="12">
        <f t="shared" si="9"/>
        <v>2.7397260273972601E-2</v>
      </c>
      <c r="K73" s="12">
        <f t="shared" si="10"/>
        <v>10.444063926940638</v>
      </c>
      <c r="L73" s="12">
        <v>0</v>
      </c>
      <c r="M73" s="12">
        <v>0</v>
      </c>
      <c r="N73" s="12">
        <v>0</v>
      </c>
      <c r="O73" s="12">
        <v>0</v>
      </c>
      <c r="P73" s="12">
        <v>15</v>
      </c>
      <c r="Q73" s="12">
        <v>0</v>
      </c>
      <c r="R73" s="12">
        <v>0</v>
      </c>
      <c r="S73" s="14">
        <f t="shared" si="11"/>
        <v>10.444063926940638</v>
      </c>
      <c r="T73" s="12">
        <f t="shared" si="14"/>
        <v>15</v>
      </c>
      <c r="U73" s="21">
        <f t="shared" si="12"/>
        <v>-4.5559360730593621</v>
      </c>
    </row>
    <row r="74" spans="1:24" ht="17.25" customHeight="1">
      <c r="A74" s="23"/>
      <c r="B74" s="68" t="s">
        <v>69</v>
      </c>
      <c r="C74" s="69"/>
      <c r="D74" s="71" t="s">
        <v>67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4" ht="12" customHeight="1">
      <c r="A75" s="45">
        <v>1</v>
      </c>
      <c r="B75" s="65" t="s">
        <v>247</v>
      </c>
      <c r="C75" s="97" t="s">
        <v>248</v>
      </c>
      <c r="D75" s="15" t="s">
        <v>49</v>
      </c>
      <c r="E75" s="12">
        <v>35</v>
      </c>
      <c r="F75" s="12">
        <v>10</v>
      </c>
      <c r="G75" s="12">
        <v>28</v>
      </c>
      <c r="H75" s="26">
        <f t="shared" ref="H75:H82" si="15">SUM(E75*5)</f>
        <v>175</v>
      </c>
      <c r="I75" s="12">
        <f t="shared" ref="I75:I82" si="16">SUM(F75*5/12)</f>
        <v>4.166666666666667</v>
      </c>
      <c r="J75" s="12">
        <f t="shared" ref="J75:J82" si="17">SUM(G75*5/365)</f>
        <v>0.38356164383561642</v>
      </c>
      <c r="K75" s="12">
        <f t="shared" ref="K75:K82" si="18">SUM(H75:J75)</f>
        <v>179.55022831050226</v>
      </c>
      <c r="L75" s="12">
        <v>0</v>
      </c>
      <c r="M75" s="12">
        <v>0</v>
      </c>
      <c r="N75" s="12">
        <v>6</v>
      </c>
      <c r="O75" s="12">
        <v>0</v>
      </c>
      <c r="P75" s="12">
        <v>15</v>
      </c>
      <c r="Q75" s="12">
        <v>0</v>
      </c>
      <c r="R75" s="12">
        <v>0</v>
      </c>
      <c r="S75" s="14">
        <f t="shared" ref="S75:S82" si="19">SUM(K75,M75,N75,O75,Q75,R75)</f>
        <v>185.55022831050226</v>
      </c>
      <c r="T75" s="12">
        <f t="shared" ref="T75:T82" si="20">SUM(L75,P75)</f>
        <v>15</v>
      </c>
      <c r="U75" s="21">
        <f t="shared" ref="U75:U82" si="21">SUM(S75-T75)</f>
        <v>170.55022831050226</v>
      </c>
    </row>
    <row r="76" spans="1:24" ht="12" customHeight="1">
      <c r="A76" s="2">
        <v>2</v>
      </c>
      <c r="B76" s="16" t="s">
        <v>249</v>
      </c>
      <c r="C76" s="15" t="s">
        <v>250</v>
      </c>
      <c r="D76" s="15" t="s">
        <v>50</v>
      </c>
      <c r="E76" s="12">
        <v>30</v>
      </c>
      <c r="F76" s="12">
        <v>9</v>
      </c>
      <c r="G76" s="12">
        <v>20</v>
      </c>
      <c r="H76" s="26">
        <f t="shared" si="15"/>
        <v>150</v>
      </c>
      <c r="I76" s="12">
        <f t="shared" si="16"/>
        <v>3.75</v>
      </c>
      <c r="J76" s="12">
        <f t="shared" si="17"/>
        <v>0.27397260273972601</v>
      </c>
      <c r="K76" s="12">
        <f t="shared" si="18"/>
        <v>154.02397260273972</v>
      </c>
      <c r="L76" s="12">
        <v>0</v>
      </c>
      <c r="M76" s="12">
        <v>6</v>
      </c>
      <c r="N76" s="12">
        <v>6</v>
      </c>
      <c r="O76" s="12">
        <v>1</v>
      </c>
      <c r="P76" s="12">
        <v>6</v>
      </c>
      <c r="Q76" s="12">
        <v>0</v>
      </c>
      <c r="R76" s="12">
        <v>0</v>
      </c>
      <c r="S76" s="14">
        <f t="shared" si="19"/>
        <v>167.02397260273972</v>
      </c>
      <c r="T76" s="12">
        <f t="shared" si="20"/>
        <v>6</v>
      </c>
      <c r="U76" s="21">
        <f t="shared" si="21"/>
        <v>161.02397260273972</v>
      </c>
    </row>
    <row r="77" spans="1:24" ht="12" customHeight="1">
      <c r="A77" s="2">
        <v>3</v>
      </c>
      <c r="B77" s="16" t="s">
        <v>245</v>
      </c>
      <c r="C77" s="15" t="s">
        <v>246</v>
      </c>
      <c r="D77" s="15" t="s">
        <v>50</v>
      </c>
      <c r="E77" s="12">
        <v>31</v>
      </c>
      <c r="F77" s="12">
        <v>2</v>
      </c>
      <c r="G77" s="12">
        <v>29</v>
      </c>
      <c r="H77" s="26">
        <f t="shared" si="15"/>
        <v>155</v>
      </c>
      <c r="I77" s="12">
        <f t="shared" si="16"/>
        <v>0.83333333333333337</v>
      </c>
      <c r="J77" s="12">
        <f t="shared" si="17"/>
        <v>0.39726027397260272</v>
      </c>
      <c r="K77" s="12">
        <f t="shared" si="18"/>
        <v>156.23059360730593</v>
      </c>
      <c r="L77" s="12">
        <v>0</v>
      </c>
      <c r="M77" s="12">
        <v>6</v>
      </c>
      <c r="N77" s="12">
        <v>6</v>
      </c>
      <c r="O77" s="12">
        <v>0</v>
      </c>
      <c r="P77" s="12">
        <v>30</v>
      </c>
      <c r="Q77" s="12">
        <v>0</v>
      </c>
      <c r="R77" s="12">
        <v>0</v>
      </c>
      <c r="S77" s="14">
        <f t="shared" si="19"/>
        <v>168.23059360730593</v>
      </c>
      <c r="T77" s="12">
        <f t="shared" si="20"/>
        <v>30</v>
      </c>
      <c r="U77" s="21">
        <f t="shared" si="21"/>
        <v>138.23059360730593</v>
      </c>
    </row>
    <row r="78" spans="1:24" ht="13.5" customHeight="1">
      <c r="A78" s="2">
        <v>4</v>
      </c>
      <c r="B78" s="16" t="s">
        <v>243</v>
      </c>
      <c r="C78" s="19" t="s">
        <v>244</v>
      </c>
      <c r="D78" s="15" t="s">
        <v>49</v>
      </c>
      <c r="E78" s="12">
        <v>30</v>
      </c>
      <c r="F78" s="12">
        <v>1</v>
      </c>
      <c r="G78" s="12">
        <v>20</v>
      </c>
      <c r="H78" s="26">
        <f t="shared" si="15"/>
        <v>150</v>
      </c>
      <c r="I78" s="12">
        <f t="shared" si="16"/>
        <v>0.41666666666666669</v>
      </c>
      <c r="J78" s="12">
        <f t="shared" si="17"/>
        <v>0.27397260273972601</v>
      </c>
      <c r="K78" s="12">
        <f t="shared" si="18"/>
        <v>150.69063926940638</v>
      </c>
      <c r="L78" s="12">
        <v>0</v>
      </c>
      <c r="M78" s="12">
        <v>0</v>
      </c>
      <c r="N78" s="12">
        <v>0</v>
      </c>
      <c r="O78" s="12">
        <v>0</v>
      </c>
      <c r="P78" s="12">
        <v>15</v>
      </c>
      <c r="Q78" s="12">
        <v>0</v>
      </c>
      <c r="R78" s="12">
        <v>0</v>
      </c>
      <c r="S78" s="14">
        <f t="shared" si="19"/>
        <v>150.69063926940638</v>
      </c>
      <c r="T78" s="12">
        <f t="shared" si="20"/>
        <v>15</v>
      </c>
      <c r="U78" s="21">
        <f t="shared" si="21"/>
        <v>135.69063926940638</v>
      </c>
    </row>
    <row r="79" spans="1:24" ht="15" customHeight="1">
      <c r="A79" s="2">
        <v>5</v>
      </c>
      <c r="B79" s="16" t="s">
        <v>251</v>
      </c>
      <c r="C79" s="15" t="s">
        <v>252</v>
      </c>
      <c r="D79" s="15" t="s">
        <v>253</v>
      </c>
      <c r="E79" s="12">
        <v>24</v>
      </c>
      <c r="F79" s="12">
        <v>11</v>
      </c>
      <c r="G79" s="12">
        <v>18</v>
      </c>
      <c r="H79" s="26">
        <f t="shared" si="15"/>
        <v>120</v>
      </c>
      <c r="I79" s="12">
        <f t="shared" si="16"/>
        <v>4.583333333333333</v>
      </c>
      <c r="J79" s="12">
        <f t="shared" si="17"/>
        <v>0.24657534246575341</v>
      </c>
      <c r="K79" s="12">
        <f t="shared" si="18"/>
        <v>124.82990867579908</v>
      </c>
      <c r="L79" s="12">
        <v>0</v>
      </c>
      <c r="M79" s="12">
        <v>6</v>
      </c>
      <c r="N79" s="12">
        <v>6</v>
      </c>
      <c r="O79" s="12">
        <v>0</v>
      </c>
      <c r="P79" s="12">
        <v>15</v>
      </c>
      <c r="Q79" s="12">
        <v>0</v>
      </c>
      <c r="R79" s="12">
        <v>0</v>
      </c>
      <c r="S79" s="14">
        <f t="shared" si="19"/>
        <v>136.82990867579906</v>
      </c>
      <c r="T79" s="12">
        <f t="shared" si="20"/>
        <v>15</v>
      </c>
      <c r="U79" s="21">
        <f t="shared" si="21"/>
        <v>121.82990867579906</v>
      </c>
    </row>
    <row r="80" spans="1:24" ht="13.5" customHeight="1">
      <c r="A80" s="2">
        <v>6</v>
      </c>
      <c r="B80" s="57" t="s">
        <v>254</v>
      </c>
      <c r="C80" s="15" t="s">
        <v>63</v>
      </c>
      <c r="D80" s="15" t="s">
        <v>49</v>
      </c>
      <c r="E80" s="12">
        <v>19</v>
      </c>
      <c r="F80" s="12">
        <v>4</v>
      </c>
      <c r="G80" s="12">
        <v>23</v>
      </c>
      <c r="H80" s="26">
        <f t="shared" si="15"/>
        <v>95</v>
      </c>
      <c r="I80" s="12">
        <f t="shared" si="16"/>
        <v>1.6666666666666667</v>
      </c>
      <c r="J80" s="12">
        <f t="shared" si="17"/>
        <v>0.31506849315068491</v>
      </c>
      <c r="K80" s="12">
        <f t="shared" si="18"/>
        <v>96.981735159817362</v>
      </c>
      <c r="L80" s="12">
        <v>0</v>
      </c>
      <c r="M80" s="12">
        <v>6</v>
      </c>
      <c r="N80" s="12">
        <v>6</v>
      </c>
      <c r="O80" s="12">
        <v>1</v>
      </c>
      <c r="P80" s="12">
        <v>9</v>
      </c>
      <c r="Q80" s="12">
        <v>0</v>
      </c>
      <c r="R80" s="12">
        <v>0</v>
      </c>
      <c r="S80" s="14">
        <f t="shared" si="19"/>
        <v>109.98173515981736</v>
      </c>
      <c r="T80" s="12">
        <f t="shared" si="20"/>
        <v>9</v>
      </c>
      <c r="U80" s="21">
        <f t="shared" si="21"/>
        <v>100.98173515981736</v>
      </c>
    </row>
    <row r="81" spans="1:21" ht="6" hidden="1" customHeight="1">
      <c r="A81" s="2">
        <v>7</v>
      </c>
      <c r="B81" s="15" t="s">
        <v>182</v>
      </c>
      <c r="C81" s="15" t="s">
        <v>183</v>
      </c>
      <c r="D81" s="15" t="s">
        <v>95</v>
      </c>
      <c r="E81" s="12">
        <v>7</v>
      </c>
      <c r="F81" s="12">
        <v>2</v>
      </c>
      <c r="G81" s="12">
        <v>12</v>
      </c>
      <c r="H81" s="26">
        <f t="shared" si="15"/>
        <v>35</v>
      </c>
      <c r="I81" s="12">
        <f t="shared" si="16"/>
        <v>0.83333333333333337</v>
      </c>
      <c r="J81" s="12">
        <f t="shared" si="17"/>
        <v>0.16438356164383561</v>
      </c>
      <c r="K81" s="12">
        <f t="shared" si="18"/>
        <v>35.997716894977174</v>
      </c>
      <c r="L81" s="12">
        <v>0</v>
      </c>
      <c r="M81" s="12">
        <v>0</v>
      </c>
      <c r="N81" s="12">
        <v>0</v>
      </c>
      <c r="O81" s="12">
        <v>0</v>
      </c>
      <c r="P81" s="12">
        <v>15</v>
      </c>
      <c r="Q81" s="12">
        <v>0</v>
      </c>
      <c r="R81" s="12">
        <v>0</v>
      </c>
      <c r="S81" s="14">
        <f t="shared" si="19"/>
        <v>35.997716894977174</v>
      </c>
      <c r="T81" s="12">
        <f t="shared" si="20"/>
        <v>15</v>
      </c>
      <c r="U81" s="21">
        <f t="shared" si="21"/>
        <v>20.997716894977174</v>
      </c>
    </row>
    <row r="82" spans="1:21" ht="15.75" customHeight="1">
      <c r="A82" s="2"/>
      <c r="B82" s="16"/>
      <c r="C82" s="15"/>
      <c r="D82" s="15" t="s">
        <v>49</v>
      </c>
      <c r="E82" s="12">
        <v>5</v>
      </c>
      <c r="F82" s="12">
        <v>10</v>
      </c>
      <c r="G82" s="12">
        <v>1</v>
      </c>
      <c r="H82" s="26">
        <f t="shared" si="15"/>
        <v>25</v>
      </c>
      <c r="I82" s="12">
        <f t="shared" si="16"/>
        <v>4.166666666666667</v>
      </c>
      <c r="J82" s="12">
        <f t="shared" si="17"/>
        <v>1.3698630136986301E-2</v>
      </c>
      <c r="K82" s="12">
        <f t="shared" si="18"/>
        <v>29.180365296803654</v>
      </c>
      <c r="L82" s="12">
        <v>0</v>
      </c>
      <c r="M82" s="12">
        <v>0</v>
      </c>
      <c r="N82" s="12">
        <v>0</v>
      </c>
      <c r="O82" s="12">
        <v>2</v>
      </c>
      <c r="P82" s="12">
        <v>0</v>
      </c>
      <c r="Q82" s="12">
        <v>0</v>
      </c>
      <c r="R82" s="12">
        <v>0</v>
      </c>
      <c r="S82" s="14">
        <f t="shared" si="19"/>
        <v>31.180365296803654</v>
      </c>
      <c r="T82" s="12">
        <f t="shared" si="20"/>
        <v>0</v>
      </c>
      <c r="U82" s="21">
        <f t="shared" si="21"/>
        <v>31.180365296803654</v>
      </c>
    </row>
    <row r="83" spans="1:21" ht="25.5" customHeight="1">
      <c r="A83" s="23"/>
      <c r="B83" s="59"/>
      <c r="C83" s="60"/>
      <c r="D83" s="6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8"/>
      <c r="T83" s="47"/>
      <c r="U83" s="49"/>
    </row>
    <row r="84" spans="1:21" ht="21.75" customHeight="1">
      <c r="A84" s="107" t="s">
        <v>43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9"/>
    </row>
    <row r="85" spans="1:21" ht="12.75" customHeight="1">
      <c r="A85" s="2"/>
      <c r="B85" s="2"/>
      <c r="C85" s="2"/>
      <c r="D85" s="2"/>
      <c r="E85" s="105" t="s">
        <v>0</v>
      </c>
      <c r="F85" s="105"/>
      <c r="G85" s="105"/>
      <c r="H85" s="41"/>
      <c r="I85" s="41"/>
      <c r="J85" s="41"/>
      <c r="K85" s="41"/>
      <c r="L85" s="110" t="s">
        <v>1</v>
      </c>
      <c r="M85" s="110"/>
      <c r="N85" s="2"/>
      <c r="O85" s="2"/>
      <c r="P85" s="112" t="s">
        <v>2</v>
      </c>
      <c r="Q85" s="113"/>
      <c r="R85" s="2"/>
      <c r="S85" s="2"/>
      <c r="T85" s="2"/>
      <c r="U85" s="2"/>
    </row>
    <row r="86" spans="1:21" ht="12.75" customHeight="1">
      <c r="A86" s="34" t="s">
        <v>3</v>
      </c>
      <c r="B86" s="39" t="s">
        <v>4</v>
      </c>
      <c r="C86" s="33" t="s">
        <v>5</v>
      </c>
      <c r="D86" s="29" t="s">
        <v>30</v>
      </c>
      <c r="E86" s="3" t="s">
        <v>6</v>
      </c>
      <c r="F86" s="3" t="s">
        <v>7</v>
      </c>
      <c r="G86" s="3" t="s">
        <v>8</v>
      </c>
      <c r="H86" s="4" t="s">
        <v>9</v>
      </c>
      <c r="I86" s="4" t="s">
        <v>10</v>
      </c>
      <c r="J86" s="4" t="s">
        <v>11</v>
      </c>
      <c r="K86" s="5" t="s">
        <v>12</v>
      </c>
      <c r="L86" s="6" t="s">
        <v>13</v>
      </c>
      <c r="M86" s="7" t="s">
        <v>14</v>
      </c>
      <c r="N86" s="27" t="s">
        <v>15</v>
      </c>
      <c r="O86" s="50" t="s">
        <v>48</v>
      </c>
      <c r="P86" s="6" t="s">
        <v>17</v>
      </c>
      <c r="Q86" s="7" t="s">
        <v>18</v>
      </c>
      <c r="R86" s="9" t="s">
        <v>19</v>
      </c>
      <c r="S86" s="10" t="s">
        <v>20</v>
      </c>
      <c r="T86" s="6" t="s">
        <v>21</v>
      </c>
      <c r="U86" s="7" t="s">
        <v>22</v>
      </c>
    </row>
    <row r="87" spans="1:21" ht="12" customHeight="1">
      <c r="A87" s="2">
        <v>1</v>
      </c>
      <c r="B87" s="15" t="s">
        <v>263</v>
      </c>
      <c r="C87" s="15" t="s">
        <v>53</v>
      </c>
      <c r="D87" s="77" t="s">
        <v>264</v>
      </c>
      <c r="E87" s="12">
        <v>14</v>
      </c>
      <c r="F87" s="12">
        <v>3</v>
      </c>
      <c r="G87" s="12">
        <v>8</v>
      </c>
      <c r="H87" s="12">
        <f>SUM(E87*5)</f>
        <v>70</v>
      </c>
      <c r="I87" s="12">
        <f>SUM(F87*5/12)</f>
        <v>1.25</v>
      </c>
      <c r="J87" s="12">
        <f>SUM(G87*5/365)</f>
        <v>0.1095890410958904</v>
      </c>
      <c r="K87" s="12">
        <f>SUM(H87:J87)</f>
        <v>71.359589041095887</v>
      </c>
      <c r="L87" s="12">
        <v>0</v>
      </c>
      <c r="M87" s="12">
        <v>6</v>
      </c>
      <c r="N87" s="12">
        <v>6</v>
      </c>
      <c r="O87" s="12">
        <v>0</v>
      </c>
      <c r="P87" s="12">
        <v>27</v>
      </c>
      <c r="Q87" s="12">
        <v>0</v>
      </c>
      <c r="R87" s="12">
        <v>0</v>
      </c>
      <c r="S87" s="14">
        <f>SUM(K87,M87,N87,O87,Q87,R87)</f>
        <v>83.359589041095887</v>
      </c>
      <c r="T87" s="12">
        <f>SUM(L87,P87)</f>
        <v>27</v>
      </c>
      <c r="U87" s="21">
        <f>SUM(S87-T87)</f>
        <v>56.359589041095887</v>
      </c>
    </row>
    <row r="88" spans="1:21">
      <c r="A88" s="29"/>
      <c r="B88" s="30"/>
      <c r="C88" s="30"/>
      <c r="D88" s="93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2"/>
      <c r="T88" s="29"/>
      <c r="U88" s="35"/>
    </row>
    <row r="89" spans="1:21">
      <c r="A89" s="12">
        <v>1</v>
      </c>
      <c r="B89" s="15" t="s">
        <v>292</v>
      </c>
      <c r="C89" s="15" t="s">
        <v>293</v>
      </c>
      <c r="D89" s="77" t="s">
        <v>291</v>
      </c>
      <c r="E89" s="12">
        <v>12</v>
      </c>
      <c r="F89" s="12">
        <v>4</v>
      </c>
      <c r="G89" s="12">
        <v>14</v>
      </c>
      <c r="H89" s="26">
        <f>SUM(E89*5)</f>
        <v>60</v>
      </c>
      <c r="I89" s="12">
        <f>SUM(F89*5/12)</f>
        <v>1.6666666666666667</v>
      </c>
      <c r="J89" s="12">
        <f>SUM(G89*5/365)</f>
        <v>0.19178082191780821</v>
      </c>
      <c r="K89" s="12">
        <f>SUM(H89:J89)</f>
        <v>61.858447488584474</v>
      </c>
      <c r="L89" s="12">
        <v>0</v>
      </c>
      <c r="M89" s="12">
        <v>6</v>
      </c>
      <c r="N89" s="12">
        <v>6</v>
      </c>
      <c r="O89" s="12">
        <v>2</v>
      </c>
      <c r="P89" s="12">
        <v>15</v>
      </c>
      <c r="Q89" s="12">
        <v>0</v>
      </c>
      <c r="R89" s="12">
        <v>0</v>
      </c>
      <c r="S89" s="14">
        <f>SUM(K89,M89,N89,O89,Q89,R89)</f>
        <v>75.858447488584474</v>
      </c>
      <c r="T89" s="12">
        <f>SUM(L89,P89)</f>
        <v>15</v>
      </c>
      <c r="U89" s="21">
        <f>SUM(S89-T89)</f>
        <v>60.858447488584474</v>
      </c>
    </row>
    <row r="90" spans="1:21">
      <c r="A90" s="91"/>
      <c r="B90" s="92"/>
      <c r="C90" s="92"/>
      <c r="D90" s="93"/>
      <c r="E90" s="91"/>
      <c r="F90" s="91"/>
      <c r="G90" s="91"/>
      <c r="H90" s="94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5"/>
      <c r="T90" s="91"/>
      <c r="U90" s="96"/>
    </row>
    <row r="91" spans="1:21">
      <c r="A91" s="53">
        <v>1</v>
      </c>
      <c r="B91" s="15" t="s">
        <v>280</v>
      </c>
      <c r="C91" s="15" t="s">
        <v>259</v>
      </c>
      <c r="D91" s="77" t="s">
        <v>267</v>
      </c>
      <c r="E91" s="12">
        <v>35</v>
      </c>
      <c r="F91" s="12">
        <v>10</v>
      </c>
      <c r="G91" s="12">
        <v>11</v>
      </c>
      <c r="H91" s="26">
        <f t="shared" ref="H91:H101" si="22">SUM(E91*5)</f>
        <v>175</v>
      </c>
      <c r="I91" s="12">
        <f t="shared" ref="I91:I101" si="23">SUM(F91*5/12)</f>
        <v>4.166666666666667</v>
      </c>
      <c r="J91" s="12">
        <f t="shared" ref="J91:J101" si="24">SUM(G91*5/365)</f>
        <v>0.15068493150684931</v>
      </c>
      <c r="K91" s="12">
        <f t="shared" ref="K91:K101" si="25">SUM(H91:J91)</f>
        <v>179.3173515981735</v>
      </c>
      <c r="L91" s="12">
        <v>0</v>
      </c>
      <c r="M91" s="12">
        <v>6</v>
      </c>
      <c r="N91" s="12">
        <v>0</v>
      </c>
      <c r="O91" s="12">
        <v>0</v>
      </c>
      <c r="P91" s="12">
        <v>15</v>
      </c>
      <c r="Q91" s="12">
        <v>0</v>
      </c>
      <c r="R91" s="12">
        <v>1</v>
      </c>
      <c r="S91" s="14">
        <f t="shared" ref="S91:S101" si="26">SUM(K91,M91,N91,O91,Q91,R91)</f>
        <v>186.3173515981735</v>
      </c>
      <c r="T91" s="12">
        <f t="shared" ref="T91:T101" si="27">SUM(L91,P91)</f>
        <v>15</v>
      </c>
      <c r="U91" s="14">
        <f t="shared" ref="U91:U101" si="28">SUM(S91-T91)</f>
        <v>171.3173515981735</v>
      </c>
    </row>
    <row r="92" spans="1:21">
      <c r="A92" s="53">
        <v>2</v>
      </c>
      <c r="B92" s="15" t="s">
        <v>26</v>
      </c>
      <c r="C92" s="15" t="s">
        <v>337</v>
      </c>
      <c r="D92" s="77" t="s">
        <v>267</v>
      </c>
      <c r="E92" s="12">
        <v>25</v>
      </c>
      <c r="F92" s="12">
        <v>10</v>
      </c>
      <c r="G92" s="12">
        <v>11</v>
      </c>
      <c r="H92" s="26">
        <f>SUM(E92*5)</f>
        <v>125</v>
      </c>
      <c r="I92" s="12">
        <f>SUM(F92*5/12)</f>
        <v>4.166666666666667</v>
      </c>
      <c r="J92" s="12">
        <f>SUM(G92*5/365)</f>
        <v>0.15068493150684931</v>
      </c>
      <c r="K92" s="12">
        <f>SUM(H92:J92)</f>
        <v>129.3173515981735</v>
      </c>
      <c r="L92" s="12">
        <v>1</v>
      </c>
      <c r="M92" s="12">
        <v>0</v>
      </c>
      <c r="N92" s="12">
        <v>6</v>
      </c>
      <c r="O92" s="12">
        <v>0</v>
      </c>
      <c r="P92" s="12">
        <v>0</v>
      </c>
      <c r="Q92" s="12">
        <v>0</v>
      </c>
      <c r="R92" s="12">
        <v>1</v>
      </c>
      <c r="S92" s="14">
        <f>SUM(K92,M92,N92,O92,Q92,R92)</f>
        <v>136.3173515981735</v>
      </c>
      <c r="T92" s="12">
        <f>SUM(L92,P92)</f>
        <v>1</v>
      </c>
      <c r="U92" s="14">
        <f>SUM(S92-T92)</f>
        <v>135.3173515981735</v>
      </c>
    </row>
    <row r="93" spans="1:21">
      <c r="A93" s="53">
        <v>3</v>
      </c>
      <c r="B93" s="15" t="s">
        <v>290</v>
      </c>
      <c r="C93" s="15" t="s">
        <v>59</v>
      </c>
      <c r="D93" s="77" t="s">
        <v>291</v>
      </c>
      <c r="E93" s="12">
        <v>16</v>
      </c>
      <c r="F93" s="12">
        <v>2</v>
      </c>
      <c r="G93" s="12">
        <v>26</v>
      </c>
      <c r="H93" s="26">
        <f>SUM(E93*5)</f>
        <v>80</v>
      </c>
      <c r="I93" s="12">
        <f>SUM(F93*5/12)</f>
        <v>0.83333333333333337</v>
      </c>
      <c r="J93" s="12">
        <f>SUM(G93*5/365)</f>
        <v>0.35616438356164382</v>
      </c>
      <c r="K93" s="12">
        <f>SUM(H93:J93)</f>
        <v>81.189497716894977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4">
        <f>SUM(K93,M93,N93,O93,Q93,R93)</f>
        <v>81.189497716894977</v>
      </c>
      <c r="T93" s="12">
        <f>SUM(L93,P93)</f>
        <v>0</v>
      </c>
      <c r="U93" s="21">
        <f>SUM(S93-T93)</f>
        <v>81.189497716894977</v>
      </c>
    </row>
    <row r="94" spans="1:21">
      <c r="A94" s="53">
        <v>4</v>
      </c>
      <c r="B94" s="15" t="s">
        <v>281</v>
      </c>
      <c r="C94" s="15" t="s">
        <v>282</v>
      </c>
      <c r="D94" s="28" t="s">
        <v>267</v>
      </c>
      <c r="E94" s="12">
        <v>11</v>
      </c>
      <c r="F94" s="12">
        <v>4</v>
      </c>
      <c r="G94" s="12">
        <v>22</v>
      </c>
      <c r="H94" s="26">
        <f t="shared" si="22"/>
        <v>55</v>
      </c>
      <c r="I94" s="12">
        <f t="shared" si="23"/>
        <v>1.6666666666666667</v>
      </c>
      <c r="J94" s="12">
        <f t="shared" si="24"/>
        <v>0.30136986301369861</v>
      </c>
      <c r="K94" s="12">
        <f t="shared" si="25"/>
        <v>56.968036529680361</v>
      </c>
      <c r="L94" s="12">
        <v>0</v>
      </c>
      <c r="M94" s="12">
        <v>6</v>
      </c>
      <c r="N94" s="12">
        <v>6</v>
      </c>
      <c r="O94" s="12">
        <v>0</v>
      </c>
      <c r="P94" s="12">
        <v>0</v>
      </c>
      <c r="Q94" s="12">
        <v>0</v>
      </c>
      <c r="R94" s="12">
        <v>0</v>
      </c>
      <c r="S94" s="14">
        <f t="shared" si="26"/>
        <v>68.968036529680361</v>
      </c>
      <c r="T94" s="12">
        <f t="shared" si="27"/>
        <v>0</v>
      </c>
      <c r="U94" s="14">
        <f t="shared" si="28"/>
        <v>68.968036529680361</v>
      </c>
    </row>
    <row r="95" spans="1:21" ht="11.25" customHeight="1">
      <c r="A95" s="12">
        <v>5</v>
      </c>
      <c r="B95" s="15" t="s">
        <v>268</v>
      </c>
      <c r="C95" s="15" t="s">
        <v>269</v>
      </c>
      <c r="D95" s="77" t="s">
        <v>267</v>
      </c>
      <c r="E95" s="12">
        <v>14</v>
      </c>
      <c r="F95" s="12">
        <v>4</v>
      </c>
      <c r="G95" s="12">
        <v>8</v>
      </c>
      <c r="H95" s="26">
        <f t="shared" si="22"/>
        <v>70</v>
      </c>
      <c r="I95" s="12">
        <f t="shared" si="23"/>
        <v>1.6666666666666667</v>
      </c>
      <c r="J95" s="12">
        <f t="shared" si="24"/>
        <v>0.1095890410958904</v>
      </c>
      <c r="K95" s="12">
        <f t="shared" si="25"/>
        <v>71.776255707762559</v>
      </c>
      <c r="L95" s="12">
        <v>0</v>
      </c>
      <c r="M95" s="12">
        <v>6</v>
      </c>
      <c r="N95" s="12">
        <v>6</v>
      </c>
      <c r="O95" s="12">
        <v>0</v>
      </c>
      <c r="P95" s="12">
        <v>15</v>
      </c>
      <c r="Q95" s="12">
        <v>0</v>
      </c>
      <c r="R95" s="12">
        <v>0</v>
      </c>
      <c r="S95" s="14">
        <f t="shared" si="26"/>
        <v>83.776255707762559</v>
      </c>
      <c r="T95" s="12">
        <f t="shared" si="27"/>
        <v>15</v>
      </c>
      <c r="U95" s="21">
        <f t="shared" si="28"/>
        <v>68.776255707762559</v>
      </c>
    </row>
    <row r="96" spans="1:21">
      <c r="A96" s="12">
        <v>6</v>
      </c>
      <c r="B96" s="15" t="s">
        <v>270</v>
      </c>
      <c r="C96" s="15" t="s">
        <v>271</v>
      </c>
      <c r="D96" s="77" t="s">
        <v>267</v>
      </c>
      <c r="E96" s="12">
        <v>13</v>
      </c>
      <c r="F96" s="12">
        <v>2</v>
      </c>
      <c r="G96" s="12">
        <v>2</v>
      </c>
      <c r="H96" s="26">
        <f t="shared" si="22"/>
        <v>65</v>
      </c>
      <c r="I96" s="12">
        <f t="shared" si="23"/>
        <v>0.83333333333333337</v>
      </c>
      <c r="J96" s="12">
        <f t="shared" si="24"/>
        <v>2.7397260273972601E-2</v>
      </c>
      <c r="K96" s="12">
        <f t="shared" si="25"/>
        <v>65.8607305936073</v>
      </c>
      <c r="L96" s="12">
        <v>1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4">
        <f t="shared" si="26"/>
        <v>65.8607305936073</v>
      </c>
      <c r="T96" s="12">
        <f t="shared" si="27"/>
        <v>1</v>
      </c>
      <c r="U96" s="21">
        <f t="shared" si="28"/>
        <v>64.8607305936073</v>
      </c>
    </row>
    <row r="97" spans="1:25">
      <c r="A97" s="12">
        <v>7</v>
      </c>
      <c r="B97" s="15" t="s">
        <v>272</v>
      </c>
      <c r="C97" s="15" t="s">
        <v>273</v>
      </c>
      <c r="D97" s="77" t="s">
        <v>267</v>
      </c>
      <c r="E97" s="12">
        <v>12</v>
      </c>
      <c r="F97" s="12">
        <v>4</v>
      </c>
      <c r="G97" s="12">
        <v>12</v>
      </c>
      <c r="H97" s="26">
        <f t="shared" si="22"/>
        <v>60</v>
      </c>
      <c r="I97" s="12">
        <f t="shared" si="23"/>
        <v>1.6666666666666667</v>
      </c>
      <c r="J97" s="12">
        <f t="shared" si="24"/>
        <v>0.16438356164383561</v>
      </c>
      <c r="K97" s="12">
        <f t="shared" si="25"/>
        <v>61.831050228310502</v>
      </c>
      <c r="L97" s="12">
        <v>0</v>
      </c>
      <c r="M97" s="12">
        <v>6</v>
      </c>
      <c r="N97" s="12">
        <v>6</v>
      </c>
      <c r="O97" s="12">
        <v>0</v>
      </c>
      <c r="P97" s="12">
        <v>10</v>
      </c>
      <c r="Q97" s="12">
        <v>0</v>
      </c>
      <c r="R97" s="12">
        <v>0</v>
      </c>
      <c r="S97" s="14">
        <f t="shared" si="26"/>
        <v>73.831050228310502</v>
      </c>
      <c r="T97" s="12">
        <f t="shared" si="27"/>
        <v>10</v>
      </c>
      <c r="U97" s="21">
        <f t="shared" si="28"/>
        <v>63.831050228310502</v>
      </c>
    </row>
    <row r="98" spans="1:25" ht="12.75" customHeight="1">
      <c r="A98" s="12">
        <v>8</v>
      </c>
      <c r="B98" s="15" t="s">
        <v>265</v>
      </c>
      <c r="C98" s="15" t="s">
        <v>266</v>
      </c>
      <c r="D98" s="77" t="s">
        <v>267</v>
      </c>
      <c r="E98" s="12">
        <v>13</v>
      </c>
      <c r="F98" s="12">
        <v>4</v>
      </c>
      <c r="G98" s="12">
        <v>15</v>
      </c>
      <c r="H98" s="26">
        <f t="shared" si="22"/>
        <v>65</v>
      </c>
      <c r="I98" s="12">
        <f t="shared" si="23"/>
        <v>1.6666666666666667</v>
      </c>
      <c r="J98" s="12">
        <f t="shared" si="24"/>
        <v>0.20547945205479451</v>
      </c>
      <c r="K98" s="12">
        <f t="shared" si="25"/>
        <v>66.87214611872146</v>
      </c>
      <c r="L98" s="12">
        <v>0</v>
      </c>
      <c r="M98" s="12">
        <v>6</v>
      </c>
      <c r="N98" s="12">
        <v>3</v>
      </c>
      <c r="O98" s="12">
        <v>0</v>
      </c>
      <c r="P98" s="12">
        <v>15</v>
      </c>
      <c r="Q98" s="12">
        <v>0</v>
      </c>
      <c r="R98" s="12">
        <v>0</v>
      </c>
      <c r="S98" s="14">
        <f t="shared" si="26"/>
        <v>75.87214611872146</v>
      </c>
      <c r="T98" s="12">
        <f t="shared" si="27"/>
        <v>15</v>
      </c>
      <c r="U98" s="21">
        <f t="shared" si="28"/>
        <v>60.87214611872146</v>
      </c>
    </row>
    <row r="99" spans="1:25">
      <c r="A99" s="12">
        <v>9</v>
      </c>
      <c r="B99" s="15" t="s">
        <v>278</v>
      </c>
      <c r="C99" s="15" t="s">
        <v>279</v>
      </c>
      <c r="D99" s="77" t="s">
        <v>267</v>
      </c>
      <c r="E99" s="12">
        <v>12</v>
      </c>
      <c r="F99" s="12">
        <v>4</v>
      </c>
      <c r="G99" s="12">
        <v>11</v>
      </c>
      <c r="H99" s="26">
        <f t="shared" si="22"/>
        <v>60</v>
      </c>
      <c r="I99" s="12">
        <f t="shared" si="23"/>
        <v>1.6666666666666667</v>
      </c>
      <c r="J99" s="12">
        <f t="shared" si="24"/>
        <v>0.15068493150684931</v>
      </c>
      <c r="K99" s="12">
        <f t="shared" si="25"/>
        <v>61.817351598173516</v>
      </c>
      <c r="L99" s="12">
        <v>0</v>
      </c>
      <c r="M99" s="12">
        <v>6</v>
      </c>
      <c r="N99" s="12">
        <v>6</v>
      </c>
      <c r="O99" s="12">
        <v>0</v>
      </c>
      <c r="P99" s="12">
        <v>15</v>
      </c>
      <c r="Q99" s="12">
        <v>0</v>
      </c>
      <c r="R99" s="12">
        <v>0</v>
      </c>
      <c r="S99" s="14">
        <f t="shared" si="26"/>
        <v>73.817351598173516</v>
      </c>
      <c r="T99" s="12">
        <f t="shared" si="27"/>
        <v>15</v>
      </c>
      <c r="U99" s="21">
        <f t="shared" si="28"/>
        <v>58.817351598173516</v>
      </c>
    </row>
    <row r="100" spans="1:25">
      <c r="A100" s="12">
        <v>10</v>
      </c>
      <c r="B100" s="15" t="s">
        <v>276</v>
      </c>
      <c r="C100" s="15" t="s">
        <v>277</v>
      </c>
      <c r="D100" s="77" t="s">
        <v>267</v>
      </c>
      <c r="E100" s="12">
        <v>10</v>
      </c>
      <c r="F100" s="12">
        <v>10</v>
      </c>
      <c r="G100" s="12">
        <v>15</v>
      </c>
      <c r="H100" s="12">
        <f t="shared" si="22"/>
        <v>50</v>
      </c>
      <c r="I100" s="12">
        <f t="shared" si="23"/>
        <v>4.166666666666667</v>
      </c>
      <c r="J100" s="12">
        <f t="shared" si="24"/>
        <v>0.20547945205479451</v>
      </c>
      <c r="K100" s="12">
        <f t="shared" si="25"/>
        <v>54.37214611872146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4">
        <f t="shared" si="26"/>
        <v>54.37214611872146</v>
      </c>
      <c r="T100" s="12">
        <f t="shared" si="27"/>
        <v>0</v>
      </c>
      <c r="U100" s="21">
        <f t="shared" si="28"/>
        <v>54.37214611872146</v>
      </c>
      <c r="Y100" t="s">
        <v>74</v>
      </c>
    </row>
    <row r="101" spans="1:25">
      <c r="A101" s="12">
        <v>11</v>
      </c>
      <c r="B101" s="15" t="s">
        <v>274</v>
      </c>
      <c r="C101" s="15" t="s">
        <v>275</v>
      </c>
      <c r="D101" s="77" t="s">
        <v>267</v>
      </c>
      <c r="E101" s="12">
        <v>6</v>
      </c>
      <c r="F101" s="12">
        <v>4</v>
      </c>
      <c r="G101" s="12">
        <v>6</v>
      </c>
      <c r="H101" s="12">
        <f t="shared" si="22"/>
        <v>30</v>
      </c>
      <c r="I101" s="12">
        <f t="shared" si="23"/>
        <v>1.6666666666666667</v>
      </c>
      <c r="J101" s="12">
        <f t="shared" si="24"/>
        <v>8.2191780821917804E-2</v>
      </c>
      <c r="K101" s="12">
        <f t="shared" si="25"/>
        <v>31.748858447488587</v>
      </c>
      <c r="L101" s="12">
        <v>0</v>
      </c>
      <c r="M101" s="12">
        <v>6</v>
      </c>
      <c r="N101" s="12">
        <v>6</v>
      </c>
      <c r="O101" s="12">
        <v>0</v>
      </c>
      <c r="P101" s="12">
        <v>0</v>
      </c>
      <c r="Q101" s="12">
        <v>0</v>
      </c>
      <c r="R101" s="12">
        <v>0</v>
      </c>
      <c r="S101" s="14">
        <f t="shared" si="26"/>
        <v>43.748858447488587</v>
      </c>
      <c r="T101" s="12">
        <f t="shared" si="27"/>
        <v>0</v>
      </c>
      <c r="U101" s="21">
        <f t="shared" si="28"/>
        <v>43.748858447488587</v>
      </c>
    </row>
    <row r="103" spans="1:25">
      <c r="B103" s="101" t="s">
        <v>32</v>
      </c>
      <c r="C103" s="101"/>
    </row>
    <row r="104" spans="1:25">
      <c r="B104" t="s">
        <v>31</v>
      </c>
      <c r="C104" s="36" t="s">
        <v>38</v>
      </c>
    </row>
    <row r="105" spans="1:25">
      <c r="B105" s="36" t="s">
        <v>33</v>
      </c>
      <c r="C105" s="36" t="s">
        <v>39</v>
      </c>
    </row>
    <row r="106" spans="1:25">
      <c r="B106" s="36" t="s">
        <v>34</v>
      </c>
      <c r="C106" s="36" t="s">
        <v>40</v>
      </c>
    </row>
    <row r="107" spans="1:25">
      <c r="B107" s="36" t="s">
        <v>35</v>
      </c>
      <c r="C107" s="36" t="s">
        <v>41</v>
      </c>
    </row>
    <row r="108" spans="1:25">
      <c r="B108" s="36" t="s">
        <v>36</v>
      </c>
      <c r="C108" s="36" t="s">
        <v>42</v>
      </c>
    </row>
    <row r="109" spans="1:25">
      <c r="B109" s="36" t="s">
        <v>37</v>
      </c>
    </row>
    <row r="110" spans="1:25">
      <c r="B110" s="36"/>
    </row>
    <row r="112" spans="1:25" ht="12" customHeight="1"/>
    <row r="113" spans="2:21" ht="12" customHeight="1"/>
    <row r="114" spans="2:21">
      <c r="B114" s="101"/>
      <c r="C114" s="101"/>
      <c r="D114" s="1"/>
      <c r="G114" s="102"/>
      <c r="H114" s="102"/>
      <c r="I114" s="102"/>
      <c r="J114" s="102"/>
      <c r="K114" s="102"/>
      <c r="L114" s="102"/>
      <c r="M114" s="102"/>
      <c r="O114" s="101"/>
      <c r="P114" s="102"/>
      <c r="Q114" s="102"/>
      <c r="R114" s="102"/>
    </row>
    <row r="118" spans="2:21">
      <c r="B118" s="103" t="s">
        <v>23</v>
      </c>
      <c r="C118" s="103"/>
      <c r="F118" t="s">
        <v>24</v>
      </c>
      <c r="G118" s="102"/>
      <c r="H118" s="102"/>
      <c r="I118" s="102"/>
      <c r="J118" s="102"/>
      <c r="L118" s="102" t="s">
        <v>24</v>
      </c>
      <c r="M118" s="102"/>
      <c r="N118" s="102"/>
      <c r="O118" s="102"/>
      <c r="R118" s="102" t="s">
        <v>24</v>
      </c>
      <c r="S118" s="102"/>
      <c r="T118" s="102"/>
      <c r="U118" s="102"/>
    </row>
    <row r="120" spans="2:21">
      <c r="B120" s="101" t="s">
        <v>78</v>
      </c>
      <c r="C120" s="102"/>
      <c r="D120" s="102" t="s">
        <v>26</v>
      </c>
      <c r="E120" s="102"/>
      <c r="F120" s="102"/>
      <c r="G120" s="102"/>
      <c r="H120" s="102"/>
      <c r="I120" s="102"/>
      <c r="J120" s="102"/>
      <c r="L120" s="101" t="s">
        <v>27</v>
      </c>
      <c r="M120" s="102"/>
      <c r="N120" s="102"/>
      <c r="O120" s="102"/>
      <c r="R120" s="101" t="s">
        <v>76</v>
      </c>
      <c r="S120" s="102"/>
      <c r="T120" s="102"/>
      <c r="U120" s="102"/>
    </row>
    <row r="121" spans="2:21" ht="12.75" customHeight="1">
      <c r="B121" s="101" t="s">
        <v>29</v>
      </c>
      <c r="C121" s="102"/>
      <c r="D121" s="104" t="s">
        <v>79</v>
      </c>
      <c r="E121" s="104"/>
      <c r="F121" s="104"/>
      <c r="G121" s="104"/>
      <c r="H121" s="104"/>
      <c r="I121" s="104"/>
      <c r="J121" s="104"/>
      <c r="L121" s="102" t="s">
        <v>46</v>
      </c>
      <c r="M121" s="102"/>
      <c r="N121" s="102"/>
      <c r="O121" s="102"/>
      <c r="R121" s="102" t="s">
        <v>77</v>
      </c>
      <c r="S121" s="102"/>
      <c r="T121" s="102"/>
      <c r="U121" s="102"/>
    </row>
    <row r="122" spans="2:21" ht="12.75" customHeight="1"/>
    <row r="134" ht="12.75" customHeight="1"/>
    <row r="154" ht="12" customHeight="1"/>
    <row r="157" ht="12.75" customHeight="1"/>
    <row r="162" ht="12" customHeight="1"/>
    <row r="163" ht="12" customHeight="1"/>
    <row r="165" ht="13.5" customHeight="1"/>
  </sheetData>
  <mergeCells count="30">
    <mergeCell ref="B1:U1"/>
    <mergeCell ref="E3:G3"/>
    <mergeCell ref="L3:M3"/>
    <mergeCell ref="P3:Q3"/>
    <mergeCell ref="B2:U2"/>
    <mergeCell ref="E85:G85"/>
    <mergeCell ref="B24:U24"/>
    <mergeCell ref="A84:U84"/>
    <mergeCell ref="L85:M85"/>
    <mergeCell ref="L120:O120"/>
    <mergeCell ref="B103:C103"/>
    <mergeCell ref="R118:U118"/>
    <mergeCell ref="R120:U120"/>
    <mergeCell ref="A25:U25"/>
    <mergeCell ref="P85:Q85"/>
    <mergeCell ref="P26:Q26"/>
    <mergeCell ref="E26:G26"/>
    <mergeCell ref="L26:M26"/>
    <mergeCell ref="O114:R114"/>
    <mergeCell ref="B118:C118"/>
    <mergeCell ref="R121:U121"/>
    <mergeCell ref="L118:O118"/>
    <mergeCell ref="D121:J121"/>
    <mergeCell ref="L121:O121"/>
    <mergeCell ref="B120:C120"/>
    <mergeCell ref="B121:C121"/>
    <mergeCell ref="G118:J118"/>
    <mergeCell ref="D120:J120"/>
    <mergeCell ref="B114:C114"/>
    <mergeCell ref="G114:M114"/>
  </mergeCells>
  <phoneticPr fontId="0" type="noConversion"/>
  <pageMargins left="0.64" right="0.52" top="0.82" bottom="0.78" header="0.5" footer="0.5"/>
  <pageSetup paperSize="9" scale="77" orientation="landscape" r:id="rId1"/>
  <headerFooter alignWithMargins="0"/>
  <rowBreaks count="2" manualBreakCount="2">
    <brk id="33" max="20" man="1"/>
    <brk id="7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4"/>
  <sheetViews>
    <sheetView zoomScaleNormal="100" workbookViewId="0">
      <selection activeCell="A4" sqref="A4"/>
    </sheetView>
  </sheetViews>
  <sheetFormatPr defaultRowHeight="12.75"/>
  <cols>
    <col min="1" max="1" width="4.85546875" style="100" customWidth="1"/>
    <col min="2" max="2" width="23.42578125" customWidth="1"/>
    <col min="3" max="3" width="18.140625" customWidth="1"/>
    <col min="4" max="4" width="9.7109375" customWidth="1"/>
    <col min="5" max="6" width="3.42578125" customWidth="1"/>
    <col min="7" max="7" width="4.7109375" customWidth="1"/>
    <col min="8" max="10" width="0.28515625" hidden="1" customWidth="1"/>
    <col min="11" max="11" width="7.42578125" customWidth="1"/>
    <col min="12" max="12" width="6.28515625" bestFit="1" customWidth="1"/>
    <col min="13" max="13" width="7" bestFit="1" customWidth="1"/>
    <col min="14" max="14" width="5.28515625" customWidth="1"/>
    <col min="15" max="15" width="5" customWidth="1"/>
    <col min="16" max="16" width="4.42578125" customWidth="1"/>
    <col min="17" max="17" width="5.42578125" customWidth="1"/>
    <col min="18" max="18" width="5.5703125" customWidth="1"/>
    <col min="19" max="19" width="9" customWidth="1"/>
    <col min="20" max="20" width="5.28515625" customWidth="1"/>
    <col min="21" max="21" width="8.28515625" customWidth="1"/>
  </cols>
  <sheetData>
    <row r="1" spans="1:21" ht="20.25">
      <c r="A1" s="107" t="s">
        <v>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20.25" customHeight="1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>
      <c r="A3" s="41"/>
      <c r="B3" s="2"/>
      <c r="C3" s="2"/>
      <c r="D3" s="2"/>
      <c r="E3" s="105" t="s">
        <v>0</v>
      </c>
      <c r="F3" s="105"/>
      <c r="G3" s="105"/>
      <c r="H3" s="41"/>
      <c r="I3" s="41"/>
      <c r="J3" s="41"/>
      <c r="K3" s="41"/>
      <c r="L3" s="110" t="s">
        <v>1</v>
      </c>
      <c r="M3" s="110"/>
      <c r="N3" s="2"/>
      <c r="O3" s="2"/>
      <c r="P3" s="115" t="s">
        <v>2</v>
      </c>
      <c r="Q3" s="115"/>
      <c r="R3" s="2"/>
      <c r="S3" s="2"/>
      <c r="T3" s="2"/>
      <c r="U3" s="2"/>
    </row>
    <row r="4" spans="1:21" ht="36" customHeight="1">
      <c r="A4" s="136" t="s">
        <v>3</v>
      </c>
      <c r="B4" s="2" t="s">
        <v>4</v>
      </c>
      <c r="C4" s="2" t="s">
        <v>5</v>
      </c>
      <c r="D4" s="2" t="s">
        <v>30</v>
      </c>
      <c r="E4" s="128" t="s">
        <v>6</v>
      </c>
      <c r="F4" s="128" t="s">
        <v>7</v>
      </c>
      <c r="G4" s="128" t="s">
        <v>8</v>
      </c>
      <c r="H4" s="129" t="s">
        <v>9</v>
      </c>
      <c r="I4" s="129" t="s">
        <v>10</v>
      </c>
      <c r="J4" s="129" t="s">
        <v>11</v>
      </c>
      <c r="K4" s="130" t="s">
        <v>12</v>
      </c>
      <c r="L4" s="129" t="s">
        <v>13</v>
      </c>
      <c r="M4" s="130" t="s">
        <v>14</v>
      </c>
      <c r="N4" s="131" t="s">
        <v>15</v>
      </c>
      <c r="O4" s="132" t="s">
        <v>16</v>
      </c>
      <c r="P4" s="129" t="s">
        <v>17</v>
      </c>
      <c r="Q4" s="130" t="s">
        <v>18</v>
      </c>
      <c r="R4" s="133" t="s">
        <v>19</v>
      </c>
      <c r="S4" s="134" t="s">
        <v>20</v>
      </c>
      <c r="T4" s="129" t="s">
        <v>21</v>
      </c>
      <c r="U4" s="130" t="s">
        <v>22</v>
      </c>
    </row>
    <row r="5" spans="1:21" ht="15" customHeight="1">
      <c r="A5" s="41">
        <v>1</v>
      </c>
      <c r="B5" s="51" t="s">
        <v>81</v>
      </c>
      <c r="C5" s="15" t="s">
        <v>71</v>
      </c>
      <c r="D5" s="15" t="s">
        <v>82</v>
      </c>
      <c r="E5" s="12">
        <v>21</v>
      </c>
      <c r="F5" s="12">
        <v>2</v>
      </c>
      <c r="G5" s="12">
        <v>25</v>
      </c>
      <c r="H5" s="26">
        <f t="shared" ref="H5:H16" si="0">SUM(E5*5)</f>
        <v>105</v>
      </c>
      <c r="I5" s="12">
        <f t="shared" ref="I5:I16" si="1">SUM(F5*5/12)</f>
        <v>0.83333333333333337</v>
      </c>
      <c r="J5" s="12">
        <f t="shared" ref="J5:J16" si="2">SUM(G5*5/365)</f>
        <v>0.34246575342465752</v>
      </c>
      <c r="K5" s="12">
        <f t="shared" ref="K5:K16" si="3">SUM(H5:J5)</f>
        <v>106.17579908675799</v>
      </c>
      <c r="L5" s="12">
        <v>0</v>
      </c>
      <c r="M5" s="12">
        <v>6</v>
      </c>
      <c r="N5" s="12">
        <v>6</v>
      </c>
      <c r="O5" s="12">
        <v>0</v>
      </c>
      <c r="P5" s="12">
        <v>0</v>
      </c>
      <c r="Q5" s="12">
        <v>0</v>
      </c>
      <c r="R5" s="12">
        <v>0</v>
      </c>
      <c r="S5" s="14">
        <f t="shared" ref="S5:S16" si="4">SUM(K5,M5,N5,O5,Q5,R5)</f>
        <v>118.17579908675799</v>
      </c>
      <c r="T5" s="12">
        <f>SUM(L5,P5)</f>
        <v>0</v>
      </c>
      <c r="U5" s="21">
        <f t="shared" ref="U5:U16" si="5">SUM(S5-T5)</f>
        <v>118.17579908675799</v>
      </c>
    </row>
    <row r="6" spans="1:21" ht="15" customHeight="1">
      <c r="A6" s="41">
        <v>2</v>
      </c>
      <c r="B6" s="24" t="s">
        <v>83</v>
      </c>
      <c r="C6" s="11" t="s">
        <v>71</v>
      </c>
      <c r="D6" s="15" t="s">
        <v>84</v>
      </c>
      <c r="E6" s="12">
        <v>19</v>
      </c>
      <c r="F6" s="12">
        <v>4</v>
      </c>
      <c r="G6" s="12">
        <v>4</v>
      </c>
      <c r="H6" s="26">
        <f t="shared" si="0"/>
        <v>95</v>
      </c>
      <c r="I6" s="12">
        <f t="shared" si="1"/>
        <v>1.6666666666666667</v>
      </c>
      <c r="J6" s="12">
        <f t="shared" si="2"/>
        <v>5.4794520547945202E-2</v>
      </c>
      <c r="K6" s="12">
        <f t="shared" si="3"/>
        <v>96.721461187214615</v>
      </c>
      <c r="L6" s="12">
        <v>0</v>
      </c>
      <c r="M6" s="12">
        <v>6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4">
        <f t="shared" si="4"/>
        <v>108.72146118721462</v>
      </c>
      <c r="T6" s="12">
        <v>0</v>
      </c>
      <c r="U6" s="21">
        <f t="shared" si="5"/>
        <v>108.72146118721462</v>
      </c>
    </row>
    <row r="7" spans="1:21" ht="15" customHeight="1">
      <c r="A7" s="41">
        <v>3</v>
      </c>
      <c r="B7" s="51" t="s">
        <v>85</v>
      </c>
      <c r="C7" s="15" t="s">
        <v>71</v>
      </c>
      <c r="D7" s="15" t="s">
        <v>84</v>
      </c>
      <c r="E7" s="53">
        <v>20</v>
      </c>
      <c r="F7" s="53">
        <v>1</v>
      </c>
      <c r="G7" s="53">
        <v>10</v>
      </c>
      <c r="H7" s="56">
        <f t="shared" si="0"/>
        <v>100</v>
      </c>
      <c r="I7" s="53">
        <f t="shared" si="1"/>
        <v>0.41666666666666669</v>
      </c>
      <c r="J7" s="53">
        <f t="shared" si="2"/>
        <v>0.13698630136986301</v>
      </c>
      <c r="K7" s="53">
        <f t="shared" si="3"/>
        <v>100.55365296803653</v>
      </c>
      <c r="L7" s="12">
        <v>0</v>
      </c>
      <c r="M7" s="12">
        <v>6</v>
      </c>
      <c r="N7" s="12">
        <v>6</v>
      </c>
      <c r="O7" s="12">
        <v>0</v>
      </c>
      <c r="P7" s="12">
        <v>15</v>
      </c>
      <c r="Q7" s="12">
        <v>0</v>
      </c>
      <c r="R7" s="12">
        <v>0</v>
      </c>
      <c r="S7" s="14">
        <f t="shared" si="4"/>
        <v>112.55365296803653</v>
      </c>
      <c r="T7" s="12">
        <f t="shared" ref="T7:T16" si="6">SUM(L7,P7)</f>
        <v>15</v>
      </c>
      <c r="U7" s="21">
        <f t="shared" si="5"/>
        <v>97.553652968036531</v>
      </c>
    </row>
    <row r="8" spans="1:21" ht="15" customHeight="1">
      <c r="A8" s="41">
        <v>4</v>
      </c>
      <c r="B8" s="51" t="s">
        <v>86</v>
      </c>
      <c r="C8" s="15" t="s">
        <v>71</v>
      </c>
      <c r="D8" s="15" t="s">
        <v>82</v>
      </c>
      <c r="E8" s="12">
        <v>15</v>
      </c>
      <c r="F8" s="12">
        <v>7</v>
      </c>
      <c r="G8" s="12">
        <v>7</v>
      </c>
      <c r="H8" s="26">
        <f t="shared" si="0"/>
        <v>75</v>
      </c>
      <c r="I8" s="12">
        <f t="shared" si="1"/>
        <v>2.9166666666666665</v>
      </c>
      <c r="J8" s="12">
        <f t="shared" si="2"/>
        <v>9.5890410958904104E-2</v>
      </c>
      <c r="K8" s="12">
        <f t="shared" si="3"/>
        <v>78.012557077625573</v>
      </c>
      <c r="L8" s="12">
        <v>0</v>
      </c>
      <c r="M8" s="12">
        <v>6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4">
        <f t="shared" si="4"/>
        <v>90.012557077625573</v>
      </c>
      <c r="T8" s="12">
        <f t="shared" si="6"/>
        <v>0</v>
      </c>
      <c r="U8" s="21">
        <f t="shared" si="5"/>
        <v>90.012557077625573</v>
      </c>
    </row>
    <row r="9" spans="1:21" ht="15" customHeight="1">
      <c r="A9" s="41">
        <v>5</v>
      </c>
      <c r="B9" s="51" t="s">
        <v>87</v>
      </c>
      <c r="C9" s="15" t="s">
        <v>71</v>
      </c>
      <c r="D9" s="15" t="s">
        <v>82</v>
      </c>
      <c r="E9" s="12">
        <v>15</v>
      </c>
      <c r="F9" s="12">
        <v>2</v>
      </c>
      <c r="G9" s="12">
        <v>11</v>
      </c>
      <c r="H9" s="26">
        <f t="shared" si="0"/>
        <v>75</v>
      </c>
      <c r="I9" s="12">
        <f t="shared" si="1"/>
        <v>0.83333333333333337</v>
      </c>
      <c r="J9" s="12">
        <f t="shared" si="2"/>
        <v>0.15068493150684931</v>
      </c>
      <c r="K9" s="12">
        <f t="shared" si="3"/>
        <v>75.984018264840174</v>
      </c>
      <c r="L9" s="12">
        <v>0</v>
      </c>
      <c r="M9" s="12">
        <v>6</v>
      </c>
      <c r="N9" s="12">
        <v>6</v>
      </c>
      <c r="O9" s="12">
        <v>0</v>
      </c>
      <c r="P9" s="12">
        <v>0</v>
      </c>
      <c r="Q9" s="12">
        <v>0</v>
      </c>
      <c r="R9" s="12">
        <v>0</v>
      </c>
      <c r="S9" s="14">
        <f t="shared" si="4"/>
        <v>87.984018264840174</v>
      </c>
      <c r="T9" s="12">
        <f t="shared" si="6"/>
        <v>0</v>
      </c>
      <c r="U9" s="21">
        <f t="shared" si="5"/>
        <v>87.984018264840174</v>
      </c>
    </row>
    <row r="10" spans="1:21" ht="15" customHeight="1">
      <c r="A10" s="41">
        <v>6</v>
      </c>
      <c r="B10" s="51" t="s">
        <v>92</v>
      </c>
      <c r="C10" s="15" t="s">
        <v>71</v>
      </c>
      <c r="D10" s="15" t="s">
        <v>84</v>
      </c>
      <c r="E10" s="12">
        <v>6</v>
      </c>
      <c r="F10" s="12">
        <v>6</v>
      </c>
      <c r="G10" s="12">
        <v>27</v>
      </c>
      <c r="H10" s="26">
        <f t="shared" si="0"/>
        <v>30</v>
      </c>
      <c r="I10" s="12">
        <f t="shared" si="1"/>
        <v>2.5</v>
      </c>
      <c r="J10" s="12">
        <f t="shared" si="2"/>
        <v>0.36986301369863012</v>
      </c>
      <c r="K10" s="12">
        <f t="shared" si="3"/>
        <v>32.869863013698627</v>
      </c>
      <c r="L10" s="12">
        <v>0</v>
      </c>
      <c r="M10" s="12">
        <v>6</v>
      </c>
      <c r="N10" s="12">
        <v>3</v>
      </c>
      <c r="O10" s="12">
        <v>0</v>
      </c>
      <c r="P10" s="12">
        <v>0</v>
      </c>
      <c r="Q10" s="12">
        <v>0</v>
      </c>
      <c r="R10" s="12">
        <v>0</v>
      </c>
      <c r="S10" s="14">
        <f t="shared" si="4"/>
        <v>41.869863013698627</v>
      </c>
      <c r="T10" s="12">
        <f t="shared" si="6"/>
        <v>0</v>
      </c>
      <c r="U10" s="21">
        <f t="shared" si="5"/>
        <v>41.869863013698627</v>
      </c>
    </row>
    <row r="11" spans="1:21" ht="15" customHeight="1">
      <c r="A11" s="41">
        <v>7</v>
      </c>
      <c r="B11" s="51" t="s">
        <v>54</v>
      </c>
      <c r="C11" s="15" t="s">
        <v>71</v>
      </c>
      <c r="D11" s="15" t="s">
        <v>84</v>
      </c>
      <c r="E11" s="12">
        <v>9</v>
      </c>
      <c r="F11" s="12">
        <v>6</v>
      </c>
      <c r="G11" s="12">
        <v>6</v>
      </c>
      <c r="H11" s="26">
        <f t="shared" si="0"/>
        <v>45</v>
      </c>
      <c r="I11" s="12">
        <f t="shared" si="1"/>
        <v>2.5</v>
      </c>
      <c r="J11" s="12">
        <f t="shared" si="2"/>
        <v>8.2191780821917804E-2</v>
      </c>
      <c r="K11" s="12">
        <f t="shared" si="3"/>
        <v>47.582191780821915</v>
      </c>
      <c r="L11" s="12">
        <v>0</v>
      </c>
      <c r="M11" s="12">
        <v>0</v>
      </c>
      <c r="N11" s="12">
        <v>0</v>
      </c>
      <c r="O11" s="12">
        <v>0</v>
      </c>
      <c r="P11" s="12">
        <v>15</v>
      </c>
      <c r="Q11" s="12">
        <v>0</v>
      </c>
      <c r="R11" s="12">
        <v>0</v>
      </c>
      <c r="S11" s="14">
        <f t="shared" si="4"/>
        <v>47.582191780821915</v>
      </c>
      <c r="T11" s="12">
        <f t="shared" si="6"/>
        <v>15</v>
      </c>
      <c r="U11" s="21">
        <f t="shared" si="5"/>
        <v>32.582191780821915</v>
      </c>
    </row>
    <row r="12" spans="1:21" ht="15" customHeight="1">
      <c r="A12" s="41">
        <v>8</v>
      </c>
      <c r="B12" s="51" t="s">
        <v>91</v>
      </c>
      <c r="C12" s="15" t="s">
        <v>71</v>
      </c>
      <c r="D12" s="15" t="s">
        <v>84</v>
      </c>
      <c r="E12" s="12">
        <v>6</v>
      </c>
      <c r="F12" s="12">
        <v>4</v>
      </c>
      <c r="G12" s="12">
        <v>21</v>
      </c>
      <c r="H12" s="26">
        <f t="shared" si="0"/>
        <v>30</v>
      </c>
      <c r="I12" s="12">
        <f t="shared" si="1"/>
        <v>1.6666666666666667</v>
      </c>
      <c r="J12" s="12">
        <f t="shared" si="2"/>
        <v>0.28767123287671231</v>
      </c>
      <c r="K12" s="12">
        <f t="shared" si="3"/>
        <v>31.954337899543379</v>
      </c>
      <c r="L12" s="12">
        <v>0</v>
      </c>
      <c r="M12" s="12">
        <v>6</v>
      </c>
      <c r="N12" s="12">
        <v>0</v>
      </c>
      <c r="O12" s="12">
        <v>0</v>
      </c>
      <c r="P12" s="12">
        <v>15</v>
      </c>
      <c r="Q12" s="12">
        <v>0</v>
      </c>
      <c r="R12" s="12">
        <v>0</v>
      </c>
      <c r="S12" s="14">
        <f t="shared" si="4"/>
        <v>37.954337899543376</v>
      </c>
      <c r="T12" s="12">
        <f t="shared" si="6"/>
        <v>15</v>
      </c>
      <c r="U12" s="21">
        <f t="shared" si="5"/>
        <v>22.954337899543376</v>
      </c>
    </row>
    <row r="13" spans="1:21" ht="15" customHeight="1">
      <c r="A13" s="41">
        <v>9</v>
      </c>
      <c r="B13" s="51" t="s">
        <v>88</v>
      </c>
      <c r="C13" s="15" t="s">
        <v>71</v>
      </c>
      <c r="D13" s="15" t="s">
        <v>84</v>
      </c>
      <c r="E13" s="12">
        <v>4</v>
      </c>
      <c r="F13" s="12">
        <v>5</v>
      </c>
      <c r="G13" s="12">
        <v>27</v>
      </c>
      <c r="H13" s="26">
        <f t="shared" si="0"/>
        <v>20</v>
      </c>
      <c r="I13" s="12">
        <f t="shared" si="1"/>
        <v>2.0833333333333335</v>
      </c>
      <c r="J13" s="12">
        <f t="shared" si="2"/>
        <v>0.36986301369863012</v>
      </c>
      <c r="K13" s="12">
        <f t="shared" si="3"/>
        <v>22.453196347031962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4">
        <f t="shared" si="4"/>
        <v>22.453196347031962</v>
      </c>
      <c r="T13" s="12">
        <f t="shared" si="6"/>
        <v>0</v>
      </c>
      <c r="U13" s="21">
        <f t="shared" si="5"/>
        <v>22.453196347031962</v>
      </c>
    </row>
    <row r="14" spans="1:21" ht="15" customHeight="1">
      <c r="A14" s="41">
        <v>10</v>
      </c>
      <c r="B14" s="51" t="s">
        <v>90</v>
      </c>
      <c r="C14" s="15" t="s">
        <v>71</v>
      </c>
      <c r="D14" s="18" t="s">
        <v>84</v>
      </c>
      <c r="E14" s="12">
        <v>2</v>
      </c>
      <c r="F14" s="12">
        <v>10</v>
      </c>
      <c r="G14" s="12">
        <v>7</v>
      </c>
      <c r="H14" s="26">
        <f t="shared" si="0"/>
        <v>10</v>
      </c>
      <c r="I14" s="12">
        <f t="shared" si="1"/>
        <v>4.166666666666667</v>
      </c>
      <c r="J14" s="12">
        <f t="shared" si="2"/>
        <v>9.5890410958904104E-2</v>
      </c>
      <c r="K14" s="12">
        <f t="shared" si="3"/>
        <v>14.262557077625573</v>
      </c>
      <c r="L14" s="12">
        <v>0</v>
      </c>
      <c r="M14" s="12">
        <v>6</v>
      </c>
      <c r="N14" s="12">
        <v>3</v>
      </c>
      <c r="O14" s="12">
        <v>0</v>
      </c>
      <c r="P14" s="12">
        <v>15</v>
      </c>
      <c r="Q14" s="12">
        <v>0</v>
      </c>
      <c r="R14" s="12">
        <v>0</v>
      </c>
      <c r="S14" s="14">
        <f t="shared" si="4"/>
        <v>23.262557077625573</v>
      </c>
      <c r="T14" s="12">
        <f t="shared" si="6"/>
        <v>15</v>
      </c>
      <c r="U14" s="21">
        <f t="shared" si="5"/>
        <v>8.2625570776255728</v>
      </c>
    </row>
    <row r="15" spans="1:21" ht="15" customHeight="1">
      <c r="A15" s="41">
        <v>11</v>
      </c>
      <c r="B15" s="51" t="s">
        <v>89</v>
      </c>
      <c r="C15" s="15" t="s">
        <v>71</v>
      </c>
      <c r="D15" s="18" t="s">
        <v>84</v>
      </c>
      <c r="E15" s="12">
        <v>1</v>
      </c>
      <c r="F15" s="12">
        <v>5</v>
      </c>
      <c r="G15" s="12">
        <v>9</v>
      </c>
      <c r="H15" s="26">
        <f t="shared" si="0"/>
        <v>5</v>
      </c>
      <c r="I15" s="12">
        <f t="shared" si="1"/>
        <v>2.0833333333333335</v>
      </c>
      <c r="J15" s="12">
        <f t="shared" si="2"/>
        <v>0.12328767123287671</v>
      </c>
      <c r="K15" s="12">
        <f t="shared" si="3"/>
        <v>7.2066210045662107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4">
        <f t="shared" si="4"/>
        <v>7.2066210045662107</v>
      </c>
      <c r="T15" s="12">
        <f t="shared" si="6"/>
        <v>1</v>
      </c>
      <c r="U15" s="21">
        <f t="shared" si="5"/>
        <v>6.2066210045662107</v>
      </c>
    </row>
    <row r="16" spans="1:21" ht="12.75" customHeight="1">
      <c r="A16" s="137">
        <v>12</v>
      </c>
      <c r="B16" s="15" t="s">
        <v>138</v>
      </c>
      <c r="C16" s="15" t="s">
        <v>47</v>
      </c>
      <c r="D16" s="15" t="s">
        <v>50</v>
      </c>
      <c r="E16" s="12">
        <v>0</v>
      </c>
      <c r="F16" s="12">
        <v>1</v>
      </c>
      <c r="G16" s="12">
        <v>25</v>
      </c>
      <c r="H16" s="26">
        <f t="shared" si="0"/>
        <v>0</v>
      </c>
      <c r="I16" s="12">
        <f t="shared" si="1"/>
        <v>0.41666666666666669</v>
      </c>
      <c r="J16" s="12">
        <f t="shared" si="2"/>
        <v>0.34246575342465752</v>
      </c>
      <c r="K16" s="12">
        <f t="shared" si="3"/>
        <v>0.7591324200913242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4">
        <f t="shared" si="4"/>
        <v>0.7591324200913242</v>
      </c>
      <c r="T16" s="12">
        <f t="shared" si="6"/>
        <v>0</v>
      </c>
      <c r="U16" s="21">
        <f t="shared" si="5"/>
        <v>0.7591324200913242</v>
      </c>
    </row>
    <row r="17" spans="1:21" ht="24.75" customHeight="1">
      <c r="A17" s="107" t="s">
        <v>150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</row>
    <row r="18" spans="1:21" ht="13.5" customHeight="1">
      <c r="A18" s="138"/>
      <c r="C18" s="45"/>
      <c r="D18" s="45"/>
      <c r="E18" s="123" t="s">
        <v>0</v>
      </c>
      <c r="F18" s="124"/>
      <c r="G18" s="125"/>
      <c r="H18" s="1"/>
      <c r="I18" s="1"/>
      <c r="J18" s="1"/>
      <c r="K18" s="1"/>
      <c r="L18" s="126" t="s">
        <v>1</v>
      </c>
      <c r="M18" s="126"/>
      <c r="P18" s="127" t="s">
        <v>2</v>
      </c>
      <c r="Q18" s="127"/>
    </row>
    <row r="19" spans="1:21" ht="34.5" customHeight="1">
      <c r="A19" s="136" t="s">
        <v>3</v>
      </c>
      <c r="B19" s="44" t="s">
        <v>4</v>
      </c>
      <c r="C19" s="43" t="s">
        <v>5</v>
      </c>
      <c r="D19" s="17" t="s">
        <v>30</v>
      </c>
      <c r="E19" s="128" t="s">
        <v>6</v>
      </c>
      <c r="F19" s="128" t="s">
        <v>7</v>
      </c>
      <c r="G19" s="128" t="s">
        <v>8</v>
      </c>
      <c r="H19" s="135" t="s">
        <v>9</v>
      </c>
      <c r="I19" s="129" t="s">
        <v>10</v>
      </c>
      <c r="J19" s="129" t="s">
        <v>11</v>
      </c>
      <c r="K19" s="130" t="s">
        <v>12</v>
      </c>
      <c r="L19" s="129" t="s">
        <v>13</v>
      </c>
      <c r="M19" s="130" t="s">
        <v>14</v>
      </c>
      <c r="N19" s="131" t="s">
        <v>15</v>
      </c>
      <c r="O19" s="132" t="s">
        <v>16</v>
      </c>
      <c r="P19" s="129" t="s">
        <v>17</v>
      </c>
      <c r="Q19" s="130" t="s">
        <v>18</v>
      </c>
      <c r="R19" s="133" t="s">
        <v>19</v>
      </c>
      <c r="S19" s="134" t="s">
        <v>20</v>
      </c>
      <c r="T19" s="129" t="s">
        <v>21</v>
      </c>
      <c r="U19" s="130" t="s">
        <v>22</v>
      </c>
    </row>
    <row r="20" spans="1:21" ht="14.25" customHeight="1">
      <c r="A20" s="41">
        <v>1</v>
      </c>
      <c r="B20" s="51" t="s">
        <v>317</v>
      </c>
      <c r="C20" s="15" t="s">
        <v>318</v>
      </c>
      <c r="D20" s="15" t="s">
        <v>50</v>
      </c>
      <c r="E20" s="12">
        <v>29</v>
      </c>
      <c r="F20" s="12">
        <v>11</v>
      </c>
      <c r="G20" s="12">
        <v>0</v>
      </c>
      <c r="H20" s="26">
        <f t="shared" ref="H20:H63" si="7">SUM(E20*5)</f>
        <v>145</v>
      </c>
      <c r="I20" s="12">
        <f t="shared" ref="I20:I63" si="8">SUM(F20*5/12)</f>
        <v>4.583333333333333</v>
      </c>
      <c r="J20" s="12">
        <f t="shared" ref="J20:J63" si="9">SUM(G20*5/365)</f>
        <v>0</v>
      </c>
      <c r="K20" s="12">
        <f t="shared" ref="K20:K63" si="10">SUM(H20:J20)</f>
        <v>149.58333333333334</v>
      </c>
      <c r="L20" s="12">
        <v>0</v>
      </c>
      <c r="M20" s="12">
        <v>6</v>
      </c>
      <c r="N20" s="12">
        <v>6</v>
      </c>
      <c r="O20" s="12">
        <v>0</v>
      </c>
      <c r="P20" s="12">
        <v>0</v>
      </c>
      <c r="Q20" s="12">
        <v>0</v>
      </c>
      <c r="R20" s="12">
        <v>0</v>
      </c>
      <c r="S20" s="14">
        <f t="shared" ref="S20:S63" si="11">SUM(K20,M20,N20,O20,Q20,R20)</f>
        <v>161.58333333333334</v>
      </c>
      <c r="T20" s="12">
        <f>SUM(L20,P20)</f>
        <v>0</v>
      </c>
      <c r="U20" s="21">
        <f t="shared" ref="U20:U63" si="12">SUM(S20-T20)</f>
        <v>161.58333333333334</v>
      </c>
    </row>
    <row r="21" spans="1:21" ht="14.25" customHeight="1">
      <c r="A21" s="41">
        <v>2</v>
      </c>
      <c r="B21" s="51" t="s">
        <v>315</v>
      </c>
      <c r="C21" s="15" t="s">
        <v>316</v>
      </c>
      <c r="D21" s="15" t="s">
        <v>95</v>
      </c>
      <c r="E21" s="12">
        <v>28</v>
      </c>
      <c r="F21" s="12">
        <v>0</v>
      </c>
      <c r="G21" s="12">
        <v>29</v>
      </c>
      <c r="H21" s="26">
        <f t="shared" si="7"/>
        <v>140</v>
      </c>
      <c r="I21" s="12">
        <f t="shared" si="8"/>
        <v>0</v>
      </c>
      <c r="J21" s="12">
        <f t="shared" si="9"/>
        <v>0.39726027397260272</v>
      </c>
      <c r="K21" s="12">
        <f t="shared" si="10"/>
        <v>140.39726027397259</v>
      </c>
      <c r="L21" s="12">
        <v>0</v>
      </c>
      <c r="M21" s="12">
        <v>6</v>
      </c>
      <c r="N21" s="12">
        <v>6</v>
      </c>
      <c r="O21" s="12">
        <v>0</v>
      </c>
      <c r="P21" s="12">
        <v>0</v>
      </c>
      <c r="Q21" s="12">
        <v>0</v>
      </c>
      <c r="R21" s="12">
        <v>0</v>
      </c>
      <c r="S21" s="14">
        <f t="shared" si="11"/>
        <v>152.39726027397259</v>
      </c>
      <c r="T21" s="12">
        <f>SUM(L21,P21)</f>
        <v>0</v>
      </c>
      <c r="U21" s="21">
        <f t="shared" si="12"/>
        <v>152.39726027397259</v>
      </c>
    </row>
    <row r="22" spans="1:21" ht="14.25" customHeight="1">
      <c r="A22" s="41">
        <v>3</v>
      </c>
      <c r="B22" s="51" t="s">
        <v>308</v>
      </c>
      <c r="C22" s="15" t="s">
        <v>333</v>
      </c>
      <c r="D22" s="15" t="s">
        <v>95</v>
      </c>
      <c r="E22" s="12">
        <v>27</v>
      </c>
      <c r="F22" s="12">
        <v>1</v>
      </c>
      <c r="G22" s="12">
        <v>13</v>
      </c>
      <c r="H22" s="26">
        <f t="shared" si="7"/>
        <v>135</v>
      </c>
      <c r="I22" s="12">
        <f t="shared" si="8"/>
        <v>0.41666666666666669</v>
      </c>
      <c r="J22" s="12">
        <f t="shared" si="9"/>
        <v>0.17808219178082191</v>
      </c>
      <c r="K22" s="12">
        <f t="shared" si="10"/>
        <v>135.59474885844747</v>
      </c>
      <c r="L22" s="12">
        <v>0</v>
      </c>
      <c r="M22" s="12">
        <v>6</v>
      </c>
      <c r="N22" s="12">
        <v>6</v>
      </c>
      <c r="O22" s="12">
        <v>0</v>
      </c>
      <c r="P22" s="12">
        <v>0</v>
      </c>
      <c r="Q22" s="12">
        <v>0</v>
      </c>
      <c r="R22" s="12">
        <v>0</v>
      </c>
      <c r="S22" s="14">
        <f t="shared" si="11"/>
        <v>147.59474885844747</v>
      </c>
      <c r="T22" s="12">
        <f>SUM(L22,P22)</f>
        <v>0</v>
      </c>
      <c r="U22" s="21">
        <f t="shared" si="12"/>
        <v>147.59474885844747</v>
      </c>
    </row>
    <row r="23" spans="1:21" ht="14.25" customHeight="1">
      <c r="A23" s="41">
        <v>4</v>
      </c>
      <c r="B23" s="51" t="s">
        <v>117</v>
      </c>
      <c r="C23" s="15" t="s">
        <v>118</v>
      </c>
      <c r="D23" s="15" t="s">
        <v>119</v>
      </c>
      <c r="E23" s="12">
        <v>25</v>
      </c>
      <c r="F23" s="12">
        <v>11</v>
      </c>
      <c r="G23" s="12">
        <v>4</v>
      </c>
      <c r="H23" s="26">
        <f t="shared" si="7"/>
        <v>125</v>
      </c>
      <c r="I23" s="12">
        <f t="shared" si="8"/>
        <v>4.583333333333333</v>
      </c>
      <c r="J23" s="12">
        <f t="shared" si="9"/>
        <v>5.4794520547945202E-2</v>
      </c>
      <c r="K23" s="12">
        <f t="shared" si="10"/>
        <v>129.63812785388129</v>
      </c>
      <c r="L23" s="12">
        <v>0</v>
      </c>
      <c r="M23" s="12">
        <v>6</v>
      </c>
      <c r="N23" s="12">
        <v>6</v>
      </c>
      <c r="O23" s="12">
        <v>0</v>
      </c>
      <c r="P23" s="12">
        <v>0</v>
      </c>
      <c r="Q23" s="12">
        <v>0</v>
      </c>
      <c r="R23" s="12">
        <v>0</v>
      </c>
      <c r="S23" s="14">
        <f t="shared" si="11"/>
        <v>141.63812785388129</v>
      </c>
      <c r="T23" s="12">
        <f>SUM(L23,P23)</f>
        <v>0</v>
      </c>
      <c r="U23" s="21">
        <f t="shared" si="12"/>
        <v>141.63812785388129</v>
      </c>
    </row>
    <row r="24" spans="1:21" ht="14.25" customHeight="1">
      <c r="A24" s="41">
        <v>5</v>
      </c>
      <c r="B24" s="51" t="s">
        <v>62</v>
      </c>
      <c r="C24" s="15" t="s">
        <v>61</v>
      </c>
      <c r="D24" s="15" t="s">
        <v>50</v>
      </c>
      <c r="E24" s="12">
        <v>27</v>
      </c>
      <c r="F24" s="12">
        <v>8</v>
      </c>
      <c r="G24" s="12">
        <v>7</v>
      </c>
      <c r="H24" s="26">
        <f t="shared" si="7"/>
        <v>135</v>
      </c>
      <c r="I24" s="12">
        <f t="shared" si="8"/>
        <v>3.3333333333333335</v>
      </c>
      <c r="J24" s="12">
        <f t="shared" si="9"/>
        <v>9.5890410958904104E-2</v>
      </c>
      <c r="K24" s="12">
        <f t="shared" si="10"/>
        <v>138.42922374429224</v>
      </c>
      <c r="L24" s="12">
        <v>0</v>
      </c>
      <c r="M24" s="12">
        <v>6</v>
      </c>
      <c r="N24" s="12">
        <v>6</v>
      </c>
      <c r="O24" s="12">
        <v>0</v>
      </c>
      <c r="P24" s="12">
        <v>15</v>
      </c>
      <c r="Q24" s="12">
        <v>0</v>
      </c>
      <c r="R24" s="12">
        <v>0</v>
      </c>
      <c r="S24" s="14">
        <f t="shared" si="11"/>
        <v>150.42922374429224</v>
      </c>
      <c r="T24" s="12">
        <f>SUM(L24,P24)</f>
        <v>15</v>
      </c>
      <c r="U24" s="21">
        <f t="shared" si="12"/>
        <v>135.42922374429224</v>
      </c>
    </row>
    <row r="25" spans="1:21" ht="14.25" customHeight="1">
      <c r="A25" s="41">
        <v>6</v>
      </c>
      <c r="B25" s="51" t="s">
        <v>162</v>
      </c>
      <c r="C25" s="15" t="s">
        <v>59</v>
      </c>
      <c r="D25" s="19" t="s">
        <v>50</v>
      </c>
      <c r="E25" s="12">
        <v>24</v>
      </c>
      <c r="F25" s="12">
        <v>1</v>
      </c>
      <c r="G25" s="12">
        <v>12</v>
      </c>
      <c r="H25" s="26">
        <f t="shared" si="7"/>
        <v>120</v>
      </c>
      <c r="I25" s="12">
        <f t="shared" si="8"/>
        <v>0.41666666666666669</v>
      </c>
      <c r="J25" s="12">
        <f t="shared" si="9"/>
        <v>0.16438356164383561</v>
      </c>
      <c r="K25" s="12">
        <f t="shared" si="10"/>
        <v>120.5810502283105</v>
      </c>
      <c r="L25" s="12">
        <v>0</v>
      </c>
      <c r="M25" s="12">
        <v>6</v>
      </c>
      <c r="N25" s="12">
        <v>6</v>
      </c>
      <c r="O25" s="12">
        <v>0</v>
      </c>
      <c r="P25" s="12">
        <v>0</v>
      </c>
      <c r="Q25" s="12">
        <v>0</v>
      </c>
      <c r="R25" s="12">
        <v>0</v>
      </c>
      <c r="S25" s="14">
        <f t="shared" si="11"/>
        <v>132.58105022831052</v>
      </c>
      <c r="T25" s="12">
        <v>0</v>
      </c>
      <c r="U25" s="21">
        <f t="shared" si="12"/>
        <v>132.58105022831052</v>
      </c>
    </row>
    <row r="26" spans="1:21" ht="14.25" customHeight="1">
      <c r="A26" s="41">
        <v>7</v>
      </c>
      <c r="B26" s="51" t="s">
        <v>65</v>
      </c>
      <c r="C26" s="15" t="s">
        <v>109</v>
      </c>
      <c r="D26" s="15" t="s">
        <v>50</v>
      </c>
      <c r="E26" s="12">
        <v>21</v>
      </c>
      <c r="F26" s="12">
        <v>1</v>
      </c>
      <c r="G26" s="12">
        <v>3</v>
      </c>
      <c r="H26" s="26">
        <f t="shared" si="7"/>
        <v>105</v>
      </c>
      <c r="I26" s="12">
        <f t="shared" si="8"/>
        <v>0.41666666666666669</v>
      </c>
      <c r="J26" s="12">
        <f t="shared" si="9"/>
        <v>4.1095890410958902E-2</v>
      </c>
      <c r="K26" s="12">
        <f t="shared" si="10"/>
        <v>105.45776255707763</v>
      </c>
      <c r="L26" s="12">
        <v>0</v>
      </c>
      <c r="M26" s="12">
        <v>6</v>
      </c>
      <c r="N26" s="12">
        <v>6</v>
      </c>
      <c r="O26" s="12">
        <v>0</v>
      </c>
      <c r="P26" s="12">
        <v>0</v>
      </c>
      <c r="Q26" s="12">
        <v>0</v>
      </c>
      <c r="R26" s="12">
        <v>0</v>
      </c>
      <c r="S26" s="14">
        <f t="shared" si="11"/>
        <v>117.45776255707763</v>
      </c>
      <c r="T26" s="12">
        <f t="shared" ref="T26:T56" si="13">SUM(L26,P26)</f>
        <v>0</v>
      </c>
      <c r="U26" s="21">
        <f t="shared" si="12"/>
        <v>117.45776255707763</v>
      </c>
    </row>
    <row r="27" spans="1:21" ht="14.25" customHeight="1">
      <c r="A27" s="41">
        <v>8</v>
      </c>
      <c r="B27" s="51" t="s">
        <v>180</v>
      </c>
      <c r="C27" s="15" t="s">
        <v>181</v>
      </c>
      <c r="D27" s="15" t="s">
        <v>95</v>
      </c>
      <c r="E27" s="12">
        <v>19</v>
      </c>
      <c r="F27" s="12">
        <v>8</v>
      </c>
      <c r="G27" s="12">
        <v>22</v>
      </c>
      <c r="H27" s="26">
        <f t="shared" si="7"/>
        <v>95</v>
      </c>
      <c r="I27" s="12">
        <f t="shared" si="8"/>
        <v>3.3333333333333335</v>
      </c>
      <c r="J27" s="12">
        <f t="shared" si="9"/>
        <v>0.30136986301369861</v>
      </c>
      <c r="K27" s="12">
        <f t="shared" si="10"/>
        <v>98.634703196347033</v>
      </c>
      <c r="L27" s="12">
        <v>0</v>
      </c>
      <c r="M27" s="12">
        <v>6</v>
      </c>
      <c r="N27" s="12">
        <v>6</v>
      </c>
      <c r="O27" s="12">
        <v>0</v>
      </c>
      <c r="P27" s="12">
        <v>0</v>
      </c>
      <c r="Q27" s="12">
        <v>0</v>
      </c>
      <c r="R27" s="12">
        <v>0</v>
      </c>
      <c r="S27" s="14">
        <f t="shared" si="11"/>
        <v>110.63470319634703</v>
      </c>
      <c r="T27" s="12">
        <f t="shared" si="13"/>
        <v>0</v>
      </c>
      <c r="U27" s="21">
        <f t="shared" si="12"/>
        <v>110.63470319634703</v>
      </c>
    </row>
    <row r="28" spans="1:21" ht="14.25" customHeight="1">
      <c r="A28" s="41">
        <v>9</v>
      </c>
      <c r="B28" s="51" t="s">
        <v>110</v>
      </c>
      <c r="C28" s="15" t="s">
        <v>111</v>
      </c>
      <c r="D28" s="15" t="s">
        <v>95</v>
      </c>
      <c r="E28" s="12">
        <v>18</v>
      </c>
      <c r="F28" s="12">
        <v>8</v>
      </c>
      <c r="G28" s="12">
        <v>19</v>
      </c>
      <c r="H28" s="26">
        <f t="shared" si="7"/>
        <v>90</v>
      </c>
      <c r="I28" s="12">
        <f t="shared" si="8"/>
        <v>3.3333333333333335</v>
      </c>
      <c r="J28" s="12">
        <f t="shared" si="9"/>
        <v>0.26027397260273971</v>
      </c>
      <c r="K28" s="12">
        <f t="shared" si="10"/>
        <v>93.593607305936075</v>
      </c>
      <c r="L28" s="12">
        <v>0</v>
      </c>
      <c r="M28" s="12">
        <v>6</v>
      </c>
      <c r="N28" s="12">
        <v>6</v>
      </c>
      <c r="O28" s="12">
        <v>0</v>
      </c>
      <c r="P28" s="12">
        <v>0</v>
      </c>
      <c r="Q28" s="12">
        <v>0</v>
      </c>
      <c r="R28" s="12">
        <v>0</v>
      </c>
      <c r="S28" s="14">
        <f t="shared" si="11"/>
        <v>105.59360730593608</v>
      </c>
      <c r="T28" s="12">
        <f t="shared" si="13"/>
        <v>0</v>
      </c>
      <c r="U28" s="21">
        <f t="shared" si="12"/>
        <v>105.59360730593608</v>
      </c>
    </row>
    <row r="29" spans="1:21" ht="14.25" customHeight="1">
      <c r="A29" s="41">
        <v>10</v>
      </c>
      <c r="B29" s="51" t="s">
        <v>128</v>
      </c>
      <c r="C29" s="15" t="s">
        <v>61</v>
      </c>
      <c r="D29" s="15" t="s">
        <v>82</v>
      </c>
      <c r="E29" s="12">
        <v>17</v>
      </c>
      <c r="F29" s="12">
        <v>6</v>
      </c>
      <c r="G29" s="12">
        <v>7</v>
      </c>
      <c r="H29" s="26">
        <f t="shared" si="7"/>
        <v>85</v>
      </c>
      <c r="I29" s="12">
        <f t="shared" si="8"/>
        <v>2.5</v>
      </c>
      <c r="J29" s="12">
        <f t="shared" si="9"/>
        <v>9.5890410958904104E-2</v>
      </c>
      <c r="K29" s="12">
        <f t="shared" si="10"/>
        <v>87.595890410958901</v>
      </c>
      <c r="L29" s="12">
        <v>0</v>
      </c>
      <c r="M29" s="12">
        <v>6</v>
      </c>
      <c r="N29" s="12">
        <v>6</v>
      </c>
      <c r="O29" s="12">
        <v>0</v>
      </c>
      <c r="P29" s="12">
        <v>0</v>
      </c>
      <c r="Q29" s="12">
        <v>0</v>
      </c>
      <c r="R29" s="12">
        <v>0</v>
      </c>
      <c r="S29" s="14">
        <f t="shared" si="11"/>
        <v>99.595890410958901</v>
      </c>
      <c r="T29" s="12">
        <f t="shared" si="13"/>
        <v>0</v>
      </c>
      <c r="U29" s="21">
        <f t="shared" si="12"/>
        <v>99.595890410958901</v>
      </c>
    </row>
    <row r="30" spans="1:21" ht="14.25" customHeight="1">
      <c r="A30" s="41">
        <v>11</v>
      </c>
      <c r="B30" s="57" t="s">
        <v>122</v>
      </c>
      <c r="C30" s="15" t="s">
        <v>123</v>
      </c>
      <c r="D30" s="15" t="s">
        <v>95</v>
      </c>
      <c r="E30" s="12">
        <v>17</v>
      </c>
      <c r="F30" s="12">
        <v>3</v>
      </c>
      <c r="G30" s="12">
        <v>5</v>
      </c>
      <c r="H30" s="26">
        <f t="shared" si="7"/>
        <v>85</v>
      </c>
      <c r="I30" s="12">
        <f t="shared" si="8"/>
        <v>1.25</v>
      </c>
      <c r="J30" s="12">
        <f t="shared" si="9"/>
        <v>6.8493150684931503E-2</v>
      </c>
      <c r="K30" s="12">
        <f t="shared" si="10"/>
        <v>86.31849315068493</v>
      </c>
      <c r="L30" s="12">
        <v>0</v>
      </c>
      <c r="M30" s="12">
        <v>6</v>
      </c>
      <c r="N30" s="12">
        <v>6</v>
      </c>
      <c r="O30" s="12">
        <v>1</v>
      </c>
      <c r="P30" s="12">
        <v>0</v>
      </c>
      <c r="Q30" s="12">
        <v>0</v>
      </c>
      <c r="R30" s="12">
        <v>0</v>
      </c>
      <c r="S30" s="14">
        <f t="shared" si="11"/>
        <v>99.31849315068493</v>
      </c>
      <c r="T30" s="12">
        <f t="shared" si="13"/>
        <v>0</v>
      </c>
      <c r="U30" s="21">
        <f t="shared" si="12"/>
        <v>99.31849315068493</v>
      </c>
    </row>
    <row r="31" spans="1:21" ht="14.25" customHeight="1">
      <c r="A31" s="41">
        <v>12</v>
      </c>
      <c r="B31" s="51" t="s">
        <v>124</v>
      </c>
      <c r="C31" s="15" t="s">
        <v>125</v>
      </c>
      <c r="D31" s="15" t="s">
        <v>95</v>
      </c>
      <c r="E31" s="12">
        <v>20</v>
      </c>
      <c r="F31" s="12">
        <v>4</v>
      </c>
      <c r="G31" s="12">
        <v>3</v>
      </c>
      <c r="H31" s="26">
        <f t="shared" si="7"/>
        <v>100</v>
      </c>
      <c r="I31" s="12">
        <f t="shared" si="8"/>
        <v>1.6666666666666667</v>
      </c>
      <c r="J31" s="12">
        <f t="shared" si="9"/>
        <v>4.1095890410958902E-2</v>
      </c>
      <c r="K31" s="12">
        <f t="shared" si="10"/>
        <v>101.70776255707763</v>
      </c>
      <c r="L31" s="12">
        <v>0</v>
      </c>
      <c r="M31" s="12">
        <v>6</v>
      </c>
      <c r="N31" s="12">
        <v>6</v>
      </c>
      <c r="O31" s="12">
        <v>0</v>
      </c>
      <c r="P31" s="12">
        <v>15</v>
      </c>
      <c r="Q31" s="12">
        <v>0</v>
      </c>
      <c r="R31" s="12">
        <v>0</v>
      </c>
      <c r="S31" s="14">
        <f t="shared" si="11"/>
        <v>113.70776255707763</v>
      </c>
      <c r="T31" s="12">
        <f t="shared" si="13"/>
        <v>15</v>
      </c>
      <c r="U31" s="21">
        <f t="shared" si="12"/>
        <v>98.707762557077629</v>
      </c>
    </row>
    <row r="32" spans="1:21" ht="14.25" customHeight="1">
      <c r="A32" s="41">
        <v>13</v>
      </c>
      <c r="B32" s="52" t="s">
        <v>101</v>
      </c>
      <c r="C32" s="17" t="s">
        <v>63</v>
      </c>
      <c r="D32" s="83" t="s">
        <v>95</v>
      </c>
      <c r="E32" s="12">
        <v>20</v>
      </c>
      <c r="F32" s="12">
        <v>10</v>
      </c>
      <c r="G32" s="12">
        <v>16</v>
      </c>
      <c r="H32" s="26">
        <f t="shared" si="7"/>
        <v>100</v>
      </c>
      <c r="I32" s="12">
        <f t="shared" si="8"/>
        <v>4.166666666666667</v>
      </c>
      <c r="J32" s="12">
        <f t="shared" si="9"/>
        <v>0.21917808219178081</v>
      </c>
      <c r="K32" s="12">
        <f t="shared" si="10"/>
        <v>104.38584474885845</v>
      </c>
      <c r="L32" s="12">
        <v>0</v>
      </c>
      <c r="M32" s="12">
        <v>0</v>
      </c>
      <c r="N32" s="12">
        <v>6</v>
      </c>
      <c r="O32" s="12">
        <v>0</v>
      </c>
      <c r="P32" s="12">
        <v>15</v>
      </c>
      <c r="Q32" s="12">
        <v>0</v>
      </c>
      <c r="R32" s="12">
        <v>0</v>
      </c>
      <c r="S32" s="14">
        <f t="shared" si="11"/>
        <v>110.38584474885845</v>
      </c>
      <c r="T32" s="12">
        <f t="shared" si="13"/>
        <v>15</v>
      </c>
      <c r="U32" s="21">
        <f t="shared" si="12"/>
        <v>95.385844748858446</v>
      </c>
    </row>
    <row r="33" spans="1:21" ht="14.25" customHeight="1">
      <c r="A33" s="41">
        <v>14</v>
      </c>
      <c r="B33" s="51" t="s">
        <v>64</v>
      </c>
      <c r="C33" s="15" t="s">
        <v>112</v>
      </c>
      <c r="D33" s="15" t="s">
        <v>50</v>
      </c>
      <c r="E33" s="12">
        <v>16</v>
      </c>
      <c r="F33" s="12">
        <v>11</v>
      </c>
      <c r="G33" s="12">
        <v>29</v>
      </c>
      <c r="H33" s="26">
        <f t="shared" si="7"/>
        <v>80</v>
      </c>
      <c r="I33" s="12">
        <f t="shared" si="8"/>
        <v>4.583333333333333</v>
      </c>
      <c r="J33" s="12">
        <f t="shared" si="9"/>
        <v>0.39726027397260272</v>
      </c>
      <c r="K33" s="12">
        <f t="shared" si="10"/>
        <v>84.980593607305934</v>
      </c>
      <c r="L33" s="12">
        <v>0</v>
      </c>
      <c r="M33" s="12">
        <v>6</v>
      </c>
      <c r="N33" s="12">
        <v>3</v>
      </c>
      <c r="O33" s="12">
        <v>0</v>
      </c>
      <c r="P33" s="12">
        <v>0</v>
      </c>
      <c r="Q33" s="12">
        <v>0</v>
      </c>
      <c r="R33" s="12">
        <v>0</v>
      </c>
      <c r="S33" s="14">
        <f t="shared" si="11"/>
        <v>93.980593607305934</v>
      </c>
      <c r="T33" s="12">
        <f t="shared" si="13"/>
        <v>0</v>
      </c>
      <c r="U33" s="21">
        <f t="shared" si="12"/>
        <v>93.980593607305934</v>
      </c>
    </row>
    <row r="34" spans="1:21" ht="14.25" customHeight="1">
      <c r="A34" s="41">
        <v>15</v>
      </c>
      <c r="B34" s="51" t="s">
        <v>328</v>
      </c>
      <c r="C34" s="15" t="s">
        <v>329</v>
      </c>
      <c r="D34" s="15" t="s">
        <v>82</v>
      </c>
      <c r="E34" s="12">
        <v>16</v>
      </c>
      <c r="F34" s="12">
        <v>2</v>
      </c>
      <c r="G34" s="12">
        <v>2</v>
      </c>
      <c r="H34" s="26">
        <f t="shared" si="7"/>
        <v>80</v>
      </c>
      <c r="I34" s="12">
        <f t="shared" si="8"/>
        <v>0.83333333333333337</v>
      </c>
      <c r="J34" s="12">
        <f t="shared" si="9"/>
        <v>2.7397260273972601E-2</v>
      </c>
      <c r="K34" s="12">
        <f t="shared" si="10"/>
        <v>80.8607305936073</v>
      </c>
      <c r="L34" s="12">
        <v>0</v>
      </c>
      <c r="M34" s="12">
        <v>6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4">
        <f t="shared" si="11"/>
        <v>92.8607305936073</v>
      </c>
      <c r="T34" s="12">
        <f t="shared" si="13"/>
        <v>0</v>
      </c>
      <c r="U34" s="21">
        <f t="shared" si="12"/>
        <v>92.8607305936073</v>
      </c>
    </row>
    <row r="35" spans="1:21" ht="14.25" customHeight="1">
      <c r="A35" s="41">
        <v>16</v>
      </c>
      <c r="B35" s="24" t="s">
        <v>113</v>
      </c>
      <c r="C35" s="11" t="s">
        <v>114</v>
      </c>
      <c r="D35" s="15" t="s">
        <v>82</v>
      </c>
      <c r="E35" s="12">
        <v>15</v>
      </c>
      <c r="F35" s="12">
        <v>9</v>
      </c>
      <c r="G35" s="12">
        <v>0</v>
      </c>
      <c r="H35" s="26">
        <f t="shared" si="7"/>
        <v>75</v>
      </c>
      <c r="I35" s="12">
        <f t="shared" si="8"/>
        <v>3.75</v>
      </c>
      <c r="J35" s="12">
        <f t="shared" si="9"/>
        <v>0</v>
      </c>
      <c r="K35" s="12">
        <f t="shared" si="10"/>
        <v>78.75</v>
      </c>
      <c r="L35" s="12">
        <v>0</v>
      </c>
      <c r="M35" s="12">
        <v>6</v>
      </c>
      <c r="N35" s="12">
        <v>6</v>
      </c>
      <c r="O35" s="12">
        <v>0</v>
      </c>
      <c r="P35" s="12">
        <v>0</v>
      </c>
      <c r="Q35" s="12">
        <v>0</v>
      </c>
      <c r="R35" s="12">
        <v>0</v>
      </c>
      <c r="S35" s="14">
        <f t="shared" si="11"/>
        <v>90.75</v>
      </c>
      <c r="T35" s="12">
        <f t="shared" si="13"/>
        <v>0</v>
      </c>
      <c r="U35" s="21">
        <f t="shared" si="12"/>
        <v>90.75</v>
      </c>
    </row>
    <row r="36" spans="1:21" ht="14.25" customHeight="1">
      <c r="A36" s="41">
        <v>17</v>
      </c>
      <c r="B36" s="51" t="s">
        <v>306</v>
      </c>
      <c r="C36" s="15" t="s">
        <v>307</v>
      </c>
      <c r="D36" s="15" t="s">
        <v>95</v>
      </c>
      <c r="E36" s="12">
        <v>17</v>
      </c>
      <c r="F36" s="12">
        <v>3</v>
      </c>
      <c r="G36" s="12">
        <v>0</v>
      </c>
      <c r="H36" s="26">
        <f t="shared" si="7"/>
        <v>85</v>
      </c>
      <c r="I36" s="12">
        <f t="shared" si="8"/>
        <v>1.25</v>
      </c>
      <c r="J36" s="12">
        <f t="shared" si="9"/>
        <v>0</v>
      </c>
      <c r="K36" s="12">
        <f t="shared" si="10"/>
        <v>86.25</v>
      </c>
      <c r="L36" s="12">
        <v>0</v>
      </c>
      <c r="M36" s="12">
        <v>0</v>
      </c>
      <c r="N36" s="12">
        <v>6</v>
      </c>
      <c r="O36" s="12">
        <v>0</v>
      </c>
      <c r="P36" s="12">
        <v>15</v>
      </c>
      <c r="Q36" s="12">
        <v>0</v>
      </c>
      <c r="R36" s="12">
        <v>0</v>
      </c>
      <c r="S36" s="14">
        <f t="shared" si="11"/>
        <v>92.25</v>
      </c>
      <c r="T36" s="12">
        <f t="shared" si="13"/>
        <v>15</v>
      </c>
      <c r="U36" s="21">
        <f t="shared" si="12"/>
        <v>77.25</v>
      </c>
    </row>
    <row r="37" spans="1:21" ht="14.25" customHeight="1">
      <c r="A37" s="41">
        <v>18</v>
      </c>
      <c r="B37" s="15" t="s">
        <v>102</v>
      </c>
      <c r="C37" s="15" t="s">
        <v>63</v>
      </c>
      <c r="D37" s="15" t="s">
        <v>95</v>
      </c>
      <c r="E37" s="12">
        <v>10</v>
      </c>
      <c r="F37" s="12">
        <v>3</v>
      </c>
      <c r="G37" s="12">
        <v>17</v>
      </c>
      <c r="H37" s="12">
        <f t="shared" si="7"/>
        <v>50</v>
      </c>
      <c r="I37" s="12">
        <f t="shared" si="8"/>
        <v>1.25</v>
      </c>
      <c r="J37" s="12">
        <f t="shared" si="9"/>
        <v>0.23287671232876711</v>
      </c>
      <c r="K37" s="12">
        <f t="shared" si="10"/>
        <v>51.482876712328768</v>
      </c>
      <c r="L37" s="12">
        <v>0</v>
      </c>
      <c r="M37" s="12">
        <v>6</v>
      </c>
      <c r="N37" s="12">
        <v>3</v>
      </c>
      <c r="O37" s="12">
        <v>0</v>
      </c>
      <c r="P37" s="12">
        <v>0</v>
      </c>
      <c r="Q37" s="12">
        <v>0</v>
      </c>
      <c r="R37" s="12">
        <v>0</v>
      </c>
      <c r="S37" s="14">
        <f t="shared" si="11"/>
        <v>60.482876712328768</v>
      </c>
      <c r="T37" s="12">
        <f t="shared" si="13"/>
        <v>0</v>
      </c>
      <c r="U37" s="21">
        <f t="shared" si="12"/>
        <v>60.482876712328768</v>
      </c>
    </row>
    <row r="38" spans="1:21" ht="14.25" customHeight="1">
      <c r="A38" s="41">
        <v>19</v>
      </c>
      <c r="B38" s="51" t="s">
        <v>120</v>
      </c>
      <c r="C38" s="15" t="s">
        <v>121</v>
      </c>
      <c r="D38" s="15" t="s">
        <v>95</v>
      </c>
      <c r="E38" s="12">
        <v>9</v>
      </c>
      <c r="F38" s="12">
        <v>10</v>
      </c>
      <c r="G38" s="12">
        <v>21</v>
      </c>
      <c r="H38" s="26">
        <f t="shared" si="7"/>
        <v>45</v>
      </c>
      <c r="I38" s="12">
        <f t="shared" si="8"/>
        <v>4.166666666666667</v>
      </c>
      <c r="J38" s="12">
        <f t="shared" si="9"/>
        <v>0.28767123287671231</v>
      </c>
      <c r="K38" s="12">
        <f t="shared" si="10"/>
        <v>49.454337899543376</v>
      </c>
      <c r="L38" s="12">
        <v>0</v>
      </c>
      <c r="M38" s="12">
        <v>6</v>
      </c>
      <c r="N38" s="12">
        <v>3</v>
      </c>
      <c r="O38" s="12">
        <v>0</v>
      </c>
      <c r="P38" s="12">
        <v>0</v>
      </c>
      <c r="Q38" s="12">
        <v>0</v>
      </c>
      <c r="R38" s="12">
        <v>0</v>
      </c>
      <c r="S38" s="14">
        <f t="shared" si="11"/>
        <v>58.454337899543376</v>
      </c>
      <c r="T38" s="12">
        <f t="shared" si="13"/>
        <v>0</v>
      </c>
      <c r="U38" s="21">
        <f t="shared" si="12"/>
        <v>58.454337899543376</v>
      </c>
    </row>
    <row r="39" spans="1:21" ht="14.25" customHeight="1">
      <c r="A39" s="41">
        <v>20</v>
      </c>
      <c r="B39" s="51" t="s">
        <v>302</v>
      </c>
      <c r="C39" s="15" t="s">
        <v>303</v>
      </c>
      <c r="D39" s="15" t="s">
        <v>95</v>
      </c>
      <c r="E39" s="12">
        <v>14</v>
      </c>
      <c r="F39" s="12">
        <v>4</v>
      </c>
      <c r="G39" s="12">
        <v>8</v>
      </c>
      <c r="H39" s="26">
        <f t="shared" si="7"/>
        <v>70</v>
      </c>
      <c r="I39" s="12">
        <f t="shared" si="8"/>
        <v>1.6666666666666667</v>
      </c>
      <c r="J39" s="12">
        <f t="shared" si="9"/>
        <v>0.1095890410958904</v>
      </c>
      <c r="K39" s="12">
        <f t="shared" si="10"/>
        <v>71.776255707762559</v>
      </c>
      <c r="L39" s="12">
        <v>0</v>
      </c>
      <c r="M39" s="12">
        <v>0</v>
      </c>
      <c r="N39" s="12">
        <v>0</v>
      </c>
      <c r="O39" s="12">
        <v>0</v>
      </c>
      <c r="P39" s="12">
        <v>15</v>
      </c>
      <c r="Q39" s="12">
        <v>0</v>
      </c>
      <c r="R39" s="12">
        <v>0</v>
      </c>
      <c r="S39" s="14">
        <f t="shared" si="11"/>
        <v>71.776255707762559</v>
      </c>
      <c r="T39" s="12">
        <f t="shared" si="13"/>
        <v>15</v>
      </c>
      <c r="U39" s="21">
        <f t="shared" si="12"/>
        <v>56.776255707762559</v>
      </c>
    </row>
    <row r="40" spans="1:21" ht="14.25" customHeight="1">
      <c r="A40" s="41">
        <v>21</v>
      </c>
      <c r="B40" s="57" t="s">
        <v>106</v>
      </c>
      <c r="C40" s="15" t="s">
        <v>107</v>
      </c>
      <c r="D40" s="15" t="s">
        <v>95</v>
      </c>
      <c r="E40" s="12">
        <v>12</v>
      </c>
      <c r="F40" s="12">
        <v>9</v>
      </c>
      <c r="G40" s="12">
        <v>27</v>
      </c>
      <c r="H40" s="26">
        <f t="shared" si="7"/>
        <v>60</v>
      </c>
      <c r="I40" s="12">
        <f t="shared" si="8"/>
        <v>3.75</v>
      </c>
      <c r="J40" s="12">
        <f t="shared" si="9"/>
        <v>0.36986301369863012</v>
      </c>
      <c r="K40" s="12">
        <f t="shared" si="10"/>
        <v>64.119863013698634</v>
      </c>
      <c r="L40" s="12">
        <v>0</v>
      </c>
      <c r="M40" s="12">
        <v>0</v>
      </c>
      <c r="N40" s="12">
        <v>6</v>
      </c>
      <c r="O40" s="12">
        <v>0</v>
      </c>
      <c r="P40" s="12">
        <v>15</v>
      </c>
      <c r="Q40" s="12">
        <v>0</v>
      </c>
      <c r="R40" s="12">
        <v>0</v>
      </c>
      <c r="S40" s="14">
        <f t="shared" si="11"/>
        <v>70.119863013698634</v>
      </c>
      <c r="T40" s="12">
        <f t="shared" si="13"/>
        <v>15</v>
      </c>
      <c r="U40" s="21">
        <f t="shared" si="12"/>
        <v>55.119863013698634</v>
      </c>
    </row>
    <row r="41" spans="1:21" ht="14.25" customHeight="1">
      <c r="A41" s="41">
        <v>22</v>
      </c>
      <c r="B41" s="51" t="s">
        <v>160</v>
      </c>
      <c r="C41" s="15" t="s">
        <v>161</v>
      </c>
      <c r="D41" s="15" t="s">
        <v>95</v>
      </c>
      <c r="E41" s="12">
        <v>9</v>
      </c>
      <c r="F41" s="12">
        <v>8</v>
      </c>
      <c r="G41" s="12">
        <v>15</v>
      </c>
      <c r="H41" s="26">
        <f t="shared" si="7"/>
        <v>45</v>
      </c>
      <c r="I41" s="12">
        <f t="shared" si="8"/>
        <v>3.3333333333333335</v>
      </c>
      <c r="J41" s="12">
        <f t="shared" si="9"/>
        <v>0.20547945205479451</v>
      </c>
      <c r="K41" s="12">
        <f t="shared" si="10"/>
        <v>48.538812785388131</v>
      </c>
      <c r="L41" s="12">
        <v>0</v>
      </c>
      <c r="M41" s="12">
        <v>0</v>
      </c>
      <c r="N41" s="12">
        <v>3</v>
      </c>
      <c r="O41" s="12">
        <v>0</v>
      </c>
      <c r="P41" s="12">
        <v>0</v>
      </c>
      <c r="Q41" s="12">
        <v>0</v>
      </c>
      <c r="R41" s="12">
        <v>0</v>
      </c>
      <c r="S41" s="14">
        <f t="shared" si="11"/>
        <v>51.538812785388131</v>
      </c>
      <c r="T41" s="12">
        <f t="shared" si="13"/>
        <v>0</v>
      </c>
      <c r="U41" s="21">
        <f t="shared" si="12"/>
        <v>51.538812785388131</v>
      </c>
    </row>
    <row r="42" spans="1:21" ht="14.25" customHeight="1">
      <c r="A42" s="41">
        <v>23</v>
      </c>
      <c r="B42" s="51" t="s">
        <v>104</v>
      </c>
      <c r="C42" s="15" t="s">
        <v>105</v>
      </c>
      <c r="D42" s="15" t="s">
        <v>95</v>
      </c>
      <c r="E42" s="12">
        <v>10</v>
      </c>
      <c r="F42" s="12">
        <v>2</v>
      </c>
      <c r="G42" s="12">
        <v>17</v>
      </c>
      <c r="H42" s="26">
        <f t="shared" si="7"/>
        <v>50</v>
      </c>
      <c r="I42" s="12">
        <f t="shared" si="8"/>
        <v>0.83333333333333337</v>
      </c>
      <c r="J42" s="12">
        <f t="shared" si="9"/>
        <v>0.23287671232876711</v>
      </c>
      <c r="K42" s="12">
        <f t="shared" si="10"/>
        <v>51.066210045662103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4">
        <f t="shared" si="11"/>
        <v>51.066210045662103</v>
      </c>
      <c r="T42" s="12">
        <f t="shared" si="13"/>
        <v>0</v>
      </c>
      <c r="U42" s="21">
        <f t="shared" si="12"/>
        <v>51.066210045662103</v>
      </c>
    </row>
    <row r="43" spans="1:21" ht="14.25" customHeight="1">
      <c r="A43" s="41">
        <v>24</v>
      </c>
      <c r="B43" s="51" t="s">
        <v>93</v>
      </c>
      <c r="C43" s="15" t="s">
        <v>94</v>
      </c>
      <c r="D43" s="15" t="s">
        <v>95</v>
      </c>
      <c r="E43" s="12">
        <v>9</v>
      </c>
      <c r="F43" s="12">
        <v>4</v>
      </c>
      <c r="G43" s="12">
        <v>26</v>
      </c>
      <c r="H43" s="26">
        <f t="shared" si="7"/>
        <v>45</v>
      </c>
      <c r="I43" s="12">
        <f t="shared" si="8"/>
        <v>1.6666666666666667</v>
      </c>
      <c r="J43" s="12">
        <f t="shared" si="9"/>
        <v>0.35616438356164382</v>
      </c>
      <c r="K43" s="12">
        <f t="shared" si="10"/>
        <v>47.022831050228305</v>
      </c>
      <c r="L43" s="12">
        <v>0</v>
      </c>
      <c r="M43" s="12">
        <v>0</v>
      </c>
      <c r="N43" s="12">
        <v>3</v>
      </c>
      <c r="O43" s="12">
        <v>0</v>
      </c>
      <c r="P43" s="12">
        <v>0</v>
      </c>
      <c r="Q43" s="12">
        <v>0</v>
      </c>
      <c r="R43" s="12">
        <v>0</v>
      </c>
      <c r="S43" s="14">
        <f t="shared" si="11"/>
        <v>50.022831050228305</v>
      </c>
      <c r="T43" s="12">
        <f t="shared" si="13"/>
        <v>0</v>
      </c>
      <c r="U43" s="21">
        <f t="shared" si="12"/>
        <v>50.022831050228305</v>
      </c>
    </row>
    <row r="44" spans="1:21" ht="14.25" customHeight="1">
      <c r="A44" s="41">
        <v>25</v>
      </c>
      <c r="B44" s="51" t="s">
        <v>168</v>
      </c>
      <c r="C44" s="15" t="s">
        <v>169</v>
      </c>
      <c r="D44" s="15" t="s">
        <v>95</v>
      </c>
      <c r="E44" s="12">
        <v>7</v>
      </c>
      <c r="F44" s="12">
        <v>4</v>
      </c>
      <c r="G44" s="12">
        <v>27</v>
      </c>
      <c r="H44" s="26">
        <f t="shared" si="7"/>
        <v>35</v>
      </c>
      <c r="I44" s="12">
        <f t="shared" si="8"/>
        <v>1.6666666666666667</v>
      </c>
      <c r="J44" s="12">
        <f t="shared" si="9"/>
        <v>0.36986301369863012</v>
      </c>
      <c r="K44" s="12">
        <f t="shared" si="10"/>
        <v>37.036529680365291</v>
      </c>
      <c r="L44" s="12">
        <v>0</v>
      </c>
      <c r="M44" s="12">
        <v>6</v>
      </c>
      <c r="N44" s="12">
        <v>3</v>
      </c>
      <c r="O44" s="12">
        <v>0</v>
      </c>
      <c r="P44" s="12">
        <v>0</v>
      </c>
      <c r="Q44" s="12">
        <v>0</v>
      </c>
      <c r="R44" s="12">
        <v>0</v>
      </c>
      <c r="S44" s="14">
        <f t="shared" si="11"/>
        <v>46.036529680365291</v>
      </c>
      <c r="T44" s="12">
        <f t="shared" si="13"/>
        <v>0</v>
      </c>
      <c r="U44" s="21">
        <f t="shared" si="12"/>
        <v>46.036529680365291</v>
      </c>
    </row>
    <row r="45" spans="1:21" ht="14.25" customHeight="1">
      <c r="A45" s="41">
        <v>26</v>
      </c>
      <c r="B45" s="51" t="s">
        <v>166</v>
      </c>
      <c r="C45" s="19" t="s">
        <v>167</v>
      </c>
      <c r="D45" s="15" t="s">
        <v>95</v>
      </c>
      <c r="E45" s="12">
        <v>6</v>
      </c>
      <c r="F45" s="12">
        <v>4</v>
      </c>
      <c r="G45" s="12">
        <v>6</v>
      </c>
      <c r="H45" s="26">
        <f t="shared" si="7"/>
        <v>30</v>
      </c>
      <c r="I45" s="12">
        <f t="shared" si="8"/>
        <v>1.6666666666666667</v>
      </c>
      <c r="J45" s="12">
        <f t="shared" si="9"/>
        <v>8.2191780821917804E-2</v>
      </c>
      <c r="K45" s="12">
        <f t="shared" si="10"/>
        <v>31.748858447488587</v>
      </c>
      <c r="L45" s="12">
        <v>0</v>
      </c>
      <c r="M45" s="12">
        <v>6</v>
      </c>
      <c r="N45" s="12">
        <v>3</v>
      </c>
      <c r="O45" s="12">
        <v>0</v>
      </c>
      <c r="P45" s="12">
        <v>0</v>
      </c>
      <c r="Q45" s="12">
        <v>0</v>
      </c>
      <c r="R45" s="12">
        <v>0</v>
      </c>
      <c r="S45" s="14">
        <f t="shared" si="11"/>
        <v>40.748858447488587</v>
      </c>
      <c r="T45" s="12">
        <f t="shared" si="13"/>
        <v>0</v>
      </c>
      <c r="U45" s="21">
        <f t="shared" si="12"/>
        <v>40.748858447488587</v>
      </c>
    </row>
    <row r="46" spans="1:21" ht="14.25" customHeight="1">
      <c r="A46" s="41">
        <v>27</v>
      </c>
      <c r="B46" s="81" t="s">
        <v>60</v>
      </c>
      <c r="C46" s="15" t="s">
        <v>96</v>
      </c>
      <c r="D46" s="15" t="s">
        <v>95</v>
      </c>
      <c r="E46" s="12">
        <v>9</v>
      </c>
      <c r="F46" s="12">
        <v>11</v>
      </c>
      <c r="G46" s="12">
        <v>8</v>
      </c>
      <c r="H46" s="26">
        <f t="shared" si="7"/>
        <v>45</v>
      </c>
      <c r="I46" s="12">
        <f t="shared" si="8"/>
        <v>4.583333333333333</v>
      </c>
      <c r="J46" s="12">
        <f t="shared" si="9"/>
        <v>0.1095890410958904</v>
      </c>
      <c r="K46" s="12">
        <f t="shared" si="10"/>
        <v>49.692922374429223</v>
      </c>
      <c r="L46" s="12">
        <v>0</v>
      </c>
      <c r="M46" s="12">
        <v>6</v>
      </c>
      <c r="N46" s="12">
        <v>0</v>
      </c>
      <c r="O46" s="12">
        <v>0</v>
      </c>
      <c r="P46" s="12">
        <v>15</v>
      </c>
      <c r="Q46" s="12">
        <v>0</v>
      </c>
      <c r="R46" s="12">
        <v>0</v>
      </c>
      <c r="S46" s="14">
        <f t="shared" si="11"/>
        <v>55.692922374429223</v>
      </c>
      <c r="T46" s="12">
        <f t="shared" si="13"/>
        <v>15</v>
      </c>
      <c r="U46" s="21">
        <f t="shared" si="12"/>
        <v>40.692922374429223</v>
      </c>
    </row>
    <row r="47" spans="1:21" ht="14.25" customHeight="1">
      <c r="A47" s="41">
        <v>28</v>
      </c>
      <c r="B47" s="24" t="s">
        <v>75</v>
      </c>
      <c r="C47" s="11" t="s">
        <v>108</v>
      </c>
      <c r="D47" s="15" t="s">
        <v>95</v>
      </c>
      <c r="E47" s="12">
        <v>8</v>
      </c>
      <c r="F47" s="12">
        <v>1</v>
      </c>
      <c r="G47" s="12">
        <v>12</v>
      </c>
      <c r="H47" s="26">
        <f t="shared" si="7"/>
        <v>40</v>
      </c>
      <c r="I47" s="12">
        <f t="shared" si="8"/>
        <v>0.41666666666666669</v>
      </c>
      <c r="J47" s="12">
        <f t="shared" si="9"/>
        <v>0.16438356164383561</v>
      </c>
      <c r="K47" s="12">
        <f t="shared" si="10"/>
        <v>40.581050228310502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4">
        <f t="shared" si="11"/>
        <v>40.581050228310502</v>
      </c>
      <c r="T47" s="12">
        <f t="shared" si="13"/>
        <v>0</v>
      </c>
      <c r="U47" s="21">
        <f t="shared" si="12"/>
        <v>40.581050228310502</v>
      </c>
    </row>
    <row r="48" spans="1:21" ht="14.25" customHeight="1">
      <c r="A48" s="41">
        <v>29</v>
      </c>
      <c r="B48" s="51" t="s">
        <v>295</v>
      </c>
      <c r="C48" s="15" t="s">
        <v>296</v>
      </c>
      <c r="D48" s="15" t="s">
        <v>95</v>
      </c>
      <c r="E48" s="12">
        <v>7</v>
      </c>
      <c r="F48" s="12">
        <v>4</v>
      </c>
      <c r="G48" s="12">
        <v>23</v>
      </c>
      <c r="H48" s="26">
        <f t="shared" si="7"/>
        <v>35</v>
      </c>
      <c r="I48" s="12">
        <f t="shared" si="8"/>
        <v>1.6666666666666667</v>
      </c>
      <c r="J48" s="12">
        <f t="shared" si="9"/>
        <v>0.31506849315068491</v>
      </c>
      <c r="K48" s="12">
        <f t="shared" si="10"/>
        <v>36.981735159817347</v>
      </c>
      <c r="L48" s="12">
        <v>1</v>
      </c>
      <c r="M48" s="12">
        <v>0</v>
      </c>
      <c r="N48" s="12">
        <v>3</v>
      </c>
      <c r="O48" s="12">
        <v>0</v>
      </c>
      <c r="P48" s="12">
        <v>0</v>
      </c>
      <c r="Q48" s="12">
        <v>0</v>
      </c>
      <c r="R48" s="12">
        <v>0</v>
      </c>
      <c r="S48" s="14">
        <f t="shared" si="11"/>
        <v>39.981735159817347</v>
      </c>
      <c r="T48" s="12">
        <f t="shared" si="13"/>
        <v>1</v>
      </c>
      <c r="U48" s="21">
        <f t="shared" si="12"/>
        <v>38.981735159817347</v>
      </c>
    </row>
    <row r="49" spans="1:63" ht="14.25" customHeight="1">
      <c r="A49" s="41">
        <v>30</v>
      </c>
      <c r="B49" s="51" t="s">
        <v>184</v>
      </c>
      <c r="C49" s="15" t="s">
        <v>185</v>
      </c>
      <c r="D49" s="15" t="s">
        <v>95</v>
      </c>
      <c r="E49" s="12">
        <v>7</v>
      </c>
      <c r="F49" s="12">
        <v>4</v>
      </c>
      <c r="G49" s="12">
        <v>15</v>
      </c>
      <c r="H49" s="26">
        <f t="shared" si="7"/>
        <v>35</v>
      </c>
      <c r="I49" s="12">
        <f t="shared" si="8"/>
        <v>1.6666666666666667</v>
      </c>
      <c r="J49" s="12">
        <f t="shared" si="9"/>
        <v>0.20547945205479451</v>
      </c>
      <c r="K49" s="12">
        <f t="shared" si="10"/>
        <v>36.87214611872146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4">
        <f t="shared" si="11"/>
        <v>36.87214611872146</v>
      </c>
      <c r="T49" s="12">
        <f t="shared" si="13"/>
        <v>0</v>
      </c>
      <c r="U49" s="21">
        <f t="shared" si="12"/>
        <v>36.87214611872146</v>
      </c>
    </row>
    <row r="50" spans="1:63" ht="14.25" customHeight="1">
      <c r="A50" s="41">
        <v>31</v>
      </c>
      <c r="B50" s="51" t="s">
        <v>103</v>
      </c>
      <c r="C50" s="15" t="s">
        <v>61</v>
      </c>
      <c r="D50" s="15" t="s">
        <v>50</v>
      </c>
      <c r="E50" s="12">
        <v>5</v>
      </c>
      <c r="F50" s="12">
        <v>6</v>
      </c>
      <c r="G50" s="12">
        <v>0</v>
      </c>
      <c r="H50" s="26">
        <f t="shared" si="7"/>
        <v>25</v>
      </c>
      <c r="I50" s="12">
        <f t="shared" si="8"/>
        <v>2.5</v>
      </c>
      <c r="J50" s="12">
        <f t="shared" si="9"/>
        <v>0</v>
      </c>
      <c r="K50" s="12">
        <f t="shared" si="10"/>
        <v>27.5</v>
      </c>
      <c r="L50" s="12">
        <v>0</v>
      </c>
      <c r="M50" s="12">
        <v>6</v>
      </c>
      <c r="N50" s="12">
        <v>3</v>
      </c>
      <c r="O50" s="12">
        <v>0</v>
      </c>
      <c r="P50" s="12">
        <v>0</v>
      </c>
      <c r="Q50" s="12">
        <v>0</v>
      </c>
      <c r="R50" s="12">
        <v>0</v>
      </c>
      <c r="S50" s="14">
        <f t="shared" si="11"/>
        <v>36.5</v>
      </c>
      <c r="T50" s="12">
        <f t="shared" si="13"/>
        <v>0</v>
      </c>
      <c r="U50" s="21">
        <f t="shared" si="12"/>
        <v>36.5</v>
      </c>
    </row>
    <row r="51" spans="1:63" ht="14.25" customHeight="1">
      <c r="A51" s="41">
        <v>32</v>
      </c>
      <c r="B51" s="51" t="s">
        <v>115</v>
      </c>
      <c r="C51" s="15" t="s">
        <v>116</v>
      </c>
      <c r="D51" s="15" t="s">
        <v>95</v>
      </c>
      <c r="E51" s="12">
        <v>5</v>
      </c>
      <c r="F51" s="12">
        <v>3</v>
      </c>
      <c r="G51" s="12">
        <v>27</v>
      </c>
      <c r="H51" s="26">
        <f t="shared" si="7"/>
        <v>25</v>
      </c>
      <c r="I51" s="12">
        <f t="shared" si="8"/>
        <v>1.25</v>
      </c>
      <c r="J51" s="12">
        <f t="shared" si="9"/>
        <v>0.36986301369863012</v>
      </c>
      <c r="K51" s="12">
        <f t="shared" si="10"/>
        <v>26.61986301369863</v>
      </c>
      <c r="L51" s="12">
        <v>0</v>
      </c>
      <c r="M51" s="12">
        <v>6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4">
        <f t="shared" si="11"/>
        <v>32.619863013698634</v>
      </c>
      <c r="T51" s="12">
        <f t="shared" si="13"/>
        <v>0</v>
      </c>
      <c r="U51" s="21">
        <f t="shared" si="12"/>
        <v>32.619863013698634</v>
      </c>
    </row>
    <row r="52" spans="1:63" ht="14.25" customHeight="1">
      <c r="A52" s="41">
        <v>33</v>
      </c>
      <c r="B52" s="24" t="s">
        <v>151</v>
      </c>
      <c r="C52" s="11" t="s">
        <v>152</v>
      </c>
      <c r="D52" s="15" t="s">
        <v>95</v>
      </c>
      <c r="E52" s="12">
        <v>7</v>
      </c>
      <c r="F52" s="12">
        <v>5</v>
      </c>
      <c r="G52" s="12">
        <v>17</v>
      </c>
      <c r="H52" s="26">
        <f t="shared" si="7"/>
        <v>35</v>
      </c>
      <c r="I52" s="12">
        <f t="shared" si="8"/>
        <v>2.0833333333333335</v>
      </c>
      <c r="J52" s="12">
        <f t="shared" si="9"/>
        <v>0.23287671232876711</v>
      </c>
      <c r="K52" s="12">
        <f t="shared" si="10"/>
        <v>37.316210045662103</v>
      </c>
      <c r="L52" s="12">
        <v>0</v>
      </c>
      <c r="M52" s="12">
        <v>6</v>
      </c>
      <c r="N52" s="12">
        <v>3</v>
      </c>
      <c r="O52" s="12">
        <v>0</v>
      </c>
      <c r="P52" s="12">
        <v>15</v>
      </c>
      <c r="Q52" s="12">
        <v>0</v>
      </c>
      <c r="R52" s="12">
        <v>0</v>
      </c>
      <c r="S52" s="14">
        <f t="shared" si="11"/>
        <v>46.316210045662103</v>
      </c>
      <c r="T52" s="12">
        <f t="shared" si="13"/>
        <v>15</v>
      </c>
      <c r="U52" s="21">
        <f t="shared" si="12"/>
        <v>31.316210045662103</v>
      </c>
      <c r="BK52">
        <v>0</v>
      </c>
    </row>
    <row r="53" spans="1:63" ht="14.25" customHeight="1">
      <c r="A53" s="41">
        <v>34</v>
      </c>
      <c r="B53" s="51" t="s">
        <v>175</v>
      </c>
      <c r="C53" s="19" t="s">
        <v>176</v>
      </c>
      <c r="D53" s="15" t="s">
        <v>95</v>
      </c>
      <c r="E53" s="12">
        <v>5</v>
      </c>
      <c r="F53" s="12">
        <v>4</v>
      </c>
      <c r="G53" s="12">
        <v>24</v>
      </c>
      <c r="H53" s="26">
        <f t="shared" si="7"/>
        <v>25</v>
      </c>
      <c r="I53" s="12">
        <f t="shared" si="8"/>
        <v>1.6666666666666667</v>
      </c>
      <c r="J53" s="12">
        <f t="shared" si="9"/>
        <v>0.32876712328767121</v>
      </c>
      <c r="K53" s="12">
        <f t="shared" si="10"/>
        <v>26.99543378995434</v>
      </c>
      <c r="L53" s="12">
        <v>0</v>
      </c>
      <c r="M53" s="12">
        <v>0</v>
      </c>
      <c r="N53" s="12">
        <v>3</v>
      </c>
      <c r="O53" s="12">
        <v>0</v>
      </c>
      <c r="P53" s="12">
        <v>0</v>
      </c>
      <c r="Q53" s="12">
        <v>0</v>
      </c>
      <c r="R53" s="12">
        <v>0</v>
      </c>
      <c r="S53" s="14">
        <f t="shared" si="11"/>
        <v>29.99543378995434</v>
      </c>
      <c r="T53" s="12">
        <f t="shared" si="13"/>
        <v>0</v>
      </c>
      <c r="U53" s="21">
        <f t="shared" si="12"/>
        <v>29.99543378995434</v>
      </c>
    </row>
    <row r="54" spans="1:63" ht="14.25" customHeight="1">
      <c r="A54" s="41">
        <v>35</v>
      </c>
      <c r="B54" s="51" t="s">
        <v>179</v>
      </c>
      <c r="C54" s="19" t="s">
        <v>59</v>
      </c>
      <c r="D54" s="15" t="s">
        <v>50</v>
      </c>
      <c r="E54" s="12">
        <v>5</v>
      </c>
      <c r="F54" s="12">
        <v>11</v>
      </c>
      <c r="G54" s="12">
        <v>13</v>
      </c>
      <c r="H54" s="26">
        <f t="shared" si="7"/>
        <v>25</v>
      </c>
      <c r="I54" s="12">
        <f t="shared" si="8"/>
        <v>4.583333333333333</v>
      </c>
      <c r="J54" s="12">
        <f t="shared" si="9"/>
        <v>0.17808219178082191</v>
      </c>
      <c r="K54" s="12">
        <f t="shared" si="10"/>
        <v>29.761415525114153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4">
        <f t="shared" si="11"/>
        <v>29.761415525114153</v>
      </c>
      <c r="T54" s="12">
        <f t="shared" si="13"/>
        <v>0</v>
      </c>
      <c r="U54" s="21">
        <f t="shared" si="12"/>
        <v>29.761415525114153</v>
      </c>
    </row>
    <row r="55" spans="1:63" ht="14.25" customHeight="1">
      <c r="A55" s="41">
        <v>36</v>
      </c>
      <c r="B55" s="51" t="s">
        <v>174</v>
      </c>
      <c r="C55" s="15" t="s">
        <v>59</v>
      </c>
      <c r="D55" s="15" t="s">
        <v>50</v>
      </c>
      <c r="E55" s="12">
        <v>4</v>
      </c>
      <c r="F55" s="12">
        <v>4</v>
      </c>
      <c r="G55" s="12">
        <v>10</v>
      </c>
      <c r="H55" s="26">
        <f t="shared" si="7"/>
        <v>20</v>
      </c>
      <c r="I55" s="12">
        <f t="shared" si="8"/>
        <v>1.6666666666666667</v>
      </c>
      <c r="J55" s="12">
        <f t="shared" si="9"/>
        <v>0.13698630136986301</v>
      </c>
      <c r="K55" s="12">
        <f t="shared" si="10"/>
        <v>21.803652968036531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4">
        <f t="shared" si="11"/>
        <v>21.803652968036531</v>
      </c>
      <c r="T55" s="12">
        <f t="shared" si="13"/>
        <v>0</v>
      </c>
      <c r="U55" s="21">
        <f t="shared" si="12"/>
        <v>21.803652968036531</v>
      </c>
    </row>
    <row r="56" spans="1:63" ht="14.25" customHeight="1">
      <c r="A56" s="41">
        <v>37</v>
      </c>
      <c r="B56" s="51" t="s">
        <v>170</v>
      </c>
      <c r="C56" s="15" t="s">
        <v>171</v>
      </c>
      <c r="D56" s="15" t="s">
        <v>95</v>
      </c>
      <c r="E56" s="12">
        <v>4</v>
      </c>
      <c r="F56" s="12">
        <v>1</v>
      </c>
      <c r="G56" s="12">
        <v>24</v>
      </c>
      <c r="H56" s="26">
        <f t="shared" si="7"/>
        <v>20</v>
      </c>
      <c r="I56" s="12">
        <f t="shared" si="8"/>
        <v>0.41666666666666669</v>
      </c>
      <c r="J56" s="12">
        <f t="shared" si="9"/>
        <v>0.32876712328767121</v>
      </c>
      <c r="K56" s="12">
        <f t="shared" si="10"/>
        <v>20.74543378995434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4">
        <f t="shared" si="11"/>
        <v>20.74543378995434</v>
      </c>
      <c r="T56" s="12">
        <f t="shared" si="13"/>
        <v>0</v>
      </c>
      <c r="U56" s="21">
        <f t="shared" si="12"/>
        <v>20.74543378995434</v>
      </c>
    </row>
    <row r="57" spans="1:63" ht="14.25" customHeight="1">
      <c r="A57" s="41">
        <v>38</v>
      </c>
      <c r="B57" s="51" t="s">
        <v>97</v>
      </c>
      <c r="C57" s="15" t="s">
        <v>98</v>
      </c>
      <c r="D57" s="15" t="s">
        <v>50</v>
      </c>
      <c r="E57" s="12">
        <v>2</v>
      </c>
      <c r="F57" s="12">
        <v>9</v>
      </c>
      <c r="G57" s="12">
        <v>0</v>
      </c>
      <c r="H57" s="26">
        <f t="shared" si="7"/>
        <v>10</v>
      </c>
      <c r="I57" s="12">
        <f t="shared" si="8"/>
        <v>3.75</v>
      </c>
      <c r="J57" s="12">
        <f t="shared" si="9"/>
        <v>0</v>
      </c>
      <c r="K57" s="12">
        <f t="shared" si="10"/>
        <v>13.75</v>
      </c>
      <c r="L57" s="12">
        <v>0</v>
      </c>
      <c r="M57" s="12">
        <v>6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4">
        <f t="shared" si="11"/>
        <v>19.75</v>
      </c>
      <c r="T57" s="12">
        <v>0</v>
      </c>
      <c r="U57" s="21">
        <f t="shared" si="12"/>
        <v>19.75</v>
      </c>
    </row>
    <row r="58" spans="1:63" ht="14.25" customHeight="1">
      <c r="A58" s="41">
        <v>39</v>
      </c>
      <c r="B58" s="24" t="s">
        <v>163</v>
      </c>
      <c r="C58" s="19" t="s">
        <v>164</v>
      </c>
      <c r="D58" s="15" t="s">
        <v>95</v>
      </c>
      <c r="E58" s="53">
        <v>4</v>
      </c>
      <c r="F58" s="53">
        <v>1</v>
      </c>
      <c r="G58" s="53">
        <v>24</v>
      </c>
      <c r="H58" s="56">
        <f t="shared" si="7"/>
        <v>20</v>
      </c>
      <c r="I58" s="53">
        <f t="shared" si="8"/>
        <v>0.41666666666666669</v>
      </c>
      <c r="J58" s="53">
        <f t="shared" si="9"/>
        <v>0.32876712328767121</v>
      </c>
      <c r="K58" s="53">
        <f t="shared" si="10"/>
        <v>20.74543378995434</v>
      </c>
      <c r="L58" s="12">
        <v>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4">
        <f t="shared" si="11"/>
        <v>20.74543378995434</v>
      </c>
      <c r="T58" s="12">
        <f t="shared" ref="T58:T63" si="14">SUM(L58,P58)</f>
        <v>1</v>
      </c>
      <c r="U58" s="21">
        <f t="shared" si="12"/>
        <v>19.74543378995434</v>
      </c>
    </row>
    <row r="59" spans="1:63" ht="14.25" customHeight="1">
      <c r="A59" s="41">
        <v>40</v>
      </c>
      <c r="B59" s="51" t="s">
        <v>126</v>
      </c>
      <c r="C59" s="15" t="s">
        <v>127</v>
      </c>
      <c r="D59" s="15" t="s">
        <v>50</v>
      </c>
      <c r="E59" s="12">
        <v>2</v>
      </c>
      <c r="F59" s="12">
        <v>4</v>
      </c>
      <c r="G59" s="12">
        <v>19</v>
      </c>
      <c r="H59" s="26">
        <f t="shared" si="7"/>
        <v>10</v>
      </c>
      <c r="I59" s="12">
        <f t="shared" si="8"/>
        <v>1.6666666666666667</v>
      </c>
      <c r="J59" s="12">
        <f t="shared" si="9"/>
        <v>0.26027397260273971</v>
      </c>
      <c r="K59" s="12">
        <f t="shared" si="10"/>
        <v>11.926940639269406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4">
        <f t="shared" si="11"/>
        <v>11.926940639269406</v>
      </c>
      <c r="T59" s="12">
        <f t="shared" si="14"/>
        <v>0</v>
      </c>
      <c r="U59" s="21">
        <f t="shared" si="12"/>
        <v>11.926940639269406</v>
      </c>
    </row>
    <row r="60" spans="1:63" ht="14.25" customHeight="1">
      <c r="A60" s="41">
        <v>41</v>
      </c>
      <c r="B60" s="51" t="s">
        <v>99</v>
      </c>
      <c r="C60" s="15" t="s">
        <v>100</v>
      </c>
      <c r="D60" s="15" t="s">
        <v>95</v>
      </c>
      <c r="E60" s="12">
        <v>5</v>
      </c>
      <c r="F60" s="12">
        <v>2</v>
      </c>
      <c r="G60" s="12">
        <v>17</v>
      </c>
      <c r="H60" s="26">
        <f t="shared" si="7"/>
        <v>25</v>
      </c>
      <c r="I60" s="12">
        <f t="shared" si="8"/>
        <v>0.83333333333333337</v>
      </c>
      <c r="J60" s="12">
        <f t="shared" si="9"/>
        <v>0.23287671232876711</v>
      </c>
      <c r="K60" s="12">
        <f t="shared" si="10"/>
        <v>26.0662100456621</v>
      </c>
      <c r="L60" s="12">
        <v>0</v>
      </c>
      <c r="M60" s="12">
        <v>0</v>
      </c>
      <c r="N60" s="12">
        <v>0</v>
      </c>
      <c r="O60" s="12">
        <v>0</v>
      </c>
      <c r="P60" s="12">
        <v>15</v>
      </c>
      <c r="Q60" s="12">
        <v>0</v>
      </c>
      <c r="R60" s="12">
        <v>0</v>
      </c>
      <c r="S60" s="14">
        <f t="shared" si="11"/>
        <v>26.0662100456621</v>
      </c>
      <c r="T60" s="12">
        <f t="shared" si="14"/>
        <v>15</v>
      </c>
      <c r="U60" s="21">
        <f t="shared" si="12"/>
        <v>11.0662100456621</v>
      </c>
    </row>
    <row r="61" spans="1:63" ht="14.25" customHeight="1">
      <c r="A61" s="41">
        <v>42</v>
      </c>
      <c r="B61" s="51" t="s">
        <v>129</v>
      </c>
      <c r="C61" s="15" t="s">
        <v>130</v>
      </c>
      <c r="D61" s="15" t="s">
        <v>95</v>
      </c>
      <c r="E61" s="12">
        <v>2</v>
      </c>
      <c r="F61" s="12">
        <v>4</v>
      </c>
      <c r="G61" s="12">
        <v>2</v>
      </c>
      <c r="H61" s="26">
        <f t="shared" si="7"/>
        <v>10</v>
      </c>
      <c r="I61" s="12">
        <f t="shared" si="8"/>
        <v>1.6666666666666667</v>
      </c>
      <c r="J61" s="12">
        <f t="shared" si="9"/>
        <v>2.7397260273972601E-2</v>
      </c>
      <c r="K61" s="12">
        <f t="shared" si="10"/>
        <v>11.694063926940638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4">
        <f t="shared" si="11"/>
        <v>11.694063926940638</v>
      </c>
      <c r="T61" s="12">
        <f t="shared" si="14"/>
        <v>1</v>
      </c>
      <c r="U61" s="21">
        <f t="shared" si="12"/>
        <v>10.694063926940638</v>
      </c>
    </row>
    <row r="62" spans="1:63" ht="14.25" customHeight="1">
      <c r="A62" s="41">
        <v>43</v>
      </c>
      <c r="B62" s="51" t="s">
        <v>72</v>
      </c>
      <c r="C62" s="15" t="s">
        <v>73</v>
      </c>
      <c r="D62" s="15" t="s">
        <v>50</v>
      </c>
      <c r="E62" s="12">
        <v>2</v>
      </c>
      <c r="F62" s="12">
        <v>1</v>
      </c>
      <c r="G62" s="12">
        <v>3</v>
      </c>
      <c r="H62" s="26">
        <f t="shared" si="7"/>
        <v>10</v>
      </c>
      <c r="I62" s="12">
        <f t="shared" si="8"/>
        <v>0.41666666666666669</v>
      </c>
      <c r="J62" s="12">
        <f t="shared" si="9"/>
        <v>4.1095890410958902E-2</v>
      </c>
      <c r="K62" s="12">
        <f t="shared" si="10"/>
        <v>10.457762557077626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4">
        <f t="shared" si="11"/>
        <v>10.457762557077626</v>
      </c>
      <c r="T62" s="12">
        <f t="shared" si="14"/>
        <v>0</v>
      </c>
      <c r="U62" s="21">
        <f t="shared" si="12"/>
        <v>10.457762557077626</v>
      </c>
    </row>
    <row r="63" spans="1:63" ht="14.25" customHeight="1">
      <c r="A63" s="41">
        <v>44</v>
      </c>
      <c r="B63" s="51" t="s">
        <v>258</v>
      </c>
      <c r="C63" s="15" t="s">
        <v>173</v>
      </c>
      <c r="D63" s="15" t="s">
        <v>95</v>
      </c>
      <c r="E63" s="12">
        <v>2</v>
      </c>
      <c r="F63" s="12">
        <v>11</v>
      </c>
      <c r="G63" s="12">
        <v>24</v>
      </c>
      <c r="H63" s="26">
        <f t="shared" si="7"/>
        <v>10</v>
      </c>
      <c r="I63" s="12">
        <f t="shared" si="8"/>
        <v>4.583333333333333</v>
      </c>
      <c r="J63" s="12">
        <f t="shared" si="9"/>
        <v>0.32876712328767121</v>
      </c>
      <c r="K63" s="12">
        <f t="shared" si="10"/>
        <v>14.912100456621003</v>
      </c>
      <c r="L63" s="12">
        <v>0</v>
      </c>
      <c r="M63" s="12">
        <v>0</v>
      </c>
      <c r="N63" s="12">
        <v>0</v>
      </c>
      <c r="O63" s="12">
        <v>0</v>
      </c>
      <c r="P63" s="12">
        <v>15</v>
      </c>
      <c r="Q63" s="12">
        <v>0</v>
      </c>
      <c r="R63" s="12">
        <v>0</v>
      </c>
      <c r="S63" s="14">
        <f t="shared" si="11"/>
        <v>14.912100456621003</v>
      </c>
      <c r="T63" s="12">
        <f t="shared" si="14"/>
        <v>15</v>
      </c>
      <c r="U63" s="21">
        <f t="shared" si="12"/>
        <v>-8.789954337899708E-2</v>
      </c>
      <c r="V63" s="38"/>
    </row>
    <row r="64" spans="1:63">
      <c r="A64" s="139"/>
      <c r="B64" s="61"/>
      <c r="C64" s="61"/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62"/>
      <c r="U64" s="64"/>
    </row>
    <row r="65" spans="1:22" ht="24.75" customHeight="1">
      <c r="A65" s="119" t="s">
        <v>257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1"/>
    </row>
    <row r="66" spans="1:22" ht="17.25" customHeight="1">
      <c r="A66" s="67">
        <v>1</v>
      </c>
      <c r="B66" s="51" t="s">
        <v>131</v>
      </c>
      <c r="C66" s="15" t="s">
        <v>132</v>
      </c>
      <c r="D66" s="15" t="s">
        <v>133</v>
      </c>
      <c r="E66" s="12">
        <v>25</v>
      </c>
      <c r="F66" s="12">
        <v>1</v>
      </c>
      <c r="G66" s="12">
        <v>10</v>
      </c>
      <c r="H66" s="26">
        <f>SUM(E66*5)</f>
        <v>125</v>
      </c>
      <c r="I66" s="12">
        <f>SUM(F66*5/12)</f>
        <v>0.41666666666666669</v>
      </c>
      <c r="J66" s="12">
        <f>SUM(G66*5/365)</f>
        <v>0.13698630136986301</v>
      </c>
      <c r="K66" s="12">
        <f>SUM(H66:J66)</f>
        <v>125.55365296803653</v>
      </c>
      <c r="L66" s="12">
        <v>0</v>
      </c>
      <c r="M66" s="12">
        <v>6</v>
      </c>
      <c r="N66" s="12">
        <v>6</v>
      </c>
      <c r="O66" s="12">
        <v>0</v>
      </c>
      <c r="P66" s="12">
        <v>17</v>
      </c>
      <c r="Q66" s="12">
        <v>0</v>
      </c>
      <c r="R66" s="12">
        <v>0</v>
      </c>
      <c r="S66" s="14">
        <f>SUM(K66,M66,N66,O66,Q66,R66)</f>
        <v>137.55365296803654</v>
      </c>
      <c r="T66" s="12">
        <f>SUM(L66,P66)</f>
        <v>17</v>
      </c>
      <c r="U66" s="21">
        <f>SUM(S66-T66)</f>
        <v>120.55365296803654</v>
      </c>
    </row>
    <row r="67" spans="1:22">
      <c r="A67" s="41">
        <v>2</v>
      </c>
      <c r="B67" s="15" t="s">
        <v>68</v>
      </c>
      <c r="C67" s="15" t="s">
        <v>134</v>
      </c>
      <c r="D67" s="15" t="s">
        <v>49</v>
      </c>
      <c r="E67" s="12">
        <v>18</v>
      </c>
      <c r="F67" s="12">
        <v>0</v>
      </c>
      <c r="G67" s="12">
        <v>7</v>
      </c>
      <c r="H67" s="12">
        <f>SUM(E67*5)</f>
        <v>90</v>
      </c>
      <c r="I67" s="12">
        <f>SUM(F67*5/12)</f>
        <v>0</v>
      </c>
      <c r="J67" s="12">
        <f>SUM(G67*5/365)</f>
        <v>9.5890410958904104E-2</v>
      </c>
      <c r="K67" s="12">
        <f>SUM(H67:J67)</f>
        <v>90.095890410958901</v>
      </c>
      <c r="L67" s="12">
        <v>0</v>
      </c>
      <c r="M67" s="12">
        <v>6</v>
      </c>
      <c r="N67" s="12">
        <v>6</v>
      </c>
      <c r="O67" s="12">
        <v>0</v>
      </c>
      <c r="P67" s="12">
        <v>31</v>
      </c>
      <c r="Q67" s="12">
        <v>0</v>
      </c>
      <c r="R67" s="12">
        <v>0</v>
      </c>
      <c r="S67" s="14">
        <f>SUM(K67,M67,N67,O67,Q67,R67)</f>
        <v>102.0958904109589</v>
      </c>
      <c r="T67" s="12">
        <f>SUM(L67,P67)</f>
        <v>31</v>
      </c>
      <c r="U67" s="21">
        <f>SUM(S67-T67)</f>
        <v>71.095890410958901</v>
      </c>
    </row>
    <row r="68" spans="1:22">
      <c r="A68" s="140">
        <v>3</v>
      </c>
      <c r="B68" s="15" t="s">
        <v>297</v>
      </c>
      <c r="C68" s="15" t="s">
        <v>71</v>
      </c>
      <c r="D68" s="18" t="s">
        <v>84</v>
      </c>
      <c r="E68" s="12">
        <v>7</v>
      </c>
      <c r="F68" s="12">
        <v>4</v>
      </c>
      <c r="G68" s="12">
        <v>10</v>
      </c>
      <c r="H68" s="26">
        <f>SUM(E68*5)</f>
        <v>35</v>
      </c>
      <c r="I68" s="12">
        <f>SUM(F68*5/12)</f>
        <v>1.6666666666666667</v>
      </c>
      <c r="J68" s="12">
        <f>SUM(G68*5/365)</f>
        <v>0.13698630136986301</v>
      </c>
      <c r="K68" s="12">
        <f>SUM(H68:J68)</f>
        <v>36.803652968036531</v>
      </c>
      <c r="L68" s="12">
        <v>0</v>
      </c>
      <c r="M68" s="12">
        <v>6</v>
      </c>
      <c r="N68" s="12">
        <v>6</v>
      </c>
      <c r="O68" s="12">
        <v>2</v>
      </c>
      <c r="P68" s="12">
        <v>1</v>
      </c>
      <c r="Q68" s="12">
        <v>0</v>
      </c>
      <c r="R68" s="12">
        <v>0</v>
      </c>
      <c r="S68" s="14">
        <f>SUM(K68,M68,N68,O68,Q68,R68)</f>
        <v>50.803652968036531</v>
      </c>
      <c r="T68" s="12">
        <f>SUM(L68,P68)</f>
        <v>1</v>
      </c>
      <c r="U68" s="21">
        <f>SUM(S68-T68)</f>
        <v>49.803652968036531</v>
      </c>
    </row>
    <row r="69" spans="1:22" ht="30.75" customHeight="1">
      <c r="A69" s="107" t="s">
        <v>74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9"/>
    </row>
    <row r="70" spans="1:22" ht="14.25" customHeight="1">
      <c r="A70" s="41"/>
      <c r="B70" s="2"/>
      <c r="C70" s="2"/>
      <c r="D70" s="2"/>
      <c r="E70" s="105" t="s">
        <v>0</v>
      </c>
      <c r="F70" s="105"/>
      <c r="G70" s="105"/>
      <c r="H70" s="41"/>
      <c r="I70" s="41"/>
      <c r="J70" s="41"/>
      <c r="K70" s="41"/>
      <c r="L70" s="110" t="s">
        <v>1</v>
      </c>
      <c r="M70" s="110"/>
      <c r="N70" s="2"/>
      <c r="O70" s="2"/>
      <c r="P70" s="112" t="s">
        <v>2</v>
      </c>
      <c r="Q70" s="113"/>
      <c r="R70" s="2"/>
      <c r="S70" s="2"/>
      <c r="T70" s="2"/>
      <c r="U70" s="2"/>
    </row>
    <row r="71" spans="1:22" ht="26.25" customHeight="1">
      <c r="A71" s="141" t="s">
        <v>3</v>
      </c>
      <c r="B71" s="39" t="s">
        <v>4</v>
      </c>
      <c r="C71" s="33" t="s">
        <v>5</v>
      </c>
      <c r="D71" s="29" t="s">
        <v>30</v>
      </c>
      <c r="E71" s="3" t="s">
        <v>6</v>
      </c>
      <c r="F71" s="3" t="s">
        <v>7</v>
      </c>
      <c r="G71" s="3" t="s">
        <v>8</v>
      </c>
      <c r="H71" s="4" t="s">
        <v>9</v>
      </c>
      <c r="I71" s="4" t="s">
        <v>10</v>
      </c>
      <c r="J71" s="4" t="s">
        <v>11</v>
      </c>
      <c r="K71" s="5" t="s">
        <v>12</v>
      </c>
      <c r="L71" s="6" t="s">
        <v>13</v>
      </c>
      <c r="M71" s="7" t="s">
        <v>14</v>
      </c>
      <c r="N71" s="27" t="s">
        <v>15</v>
      </c>
      <c r="O71" s="50" t="s">
        <v>48</v>
      </c>
      <c r="P71" s="6" t="s">
        <v>17</v>
      </c>
      <c r="Q71" s="7" t="s">
        <v>18</v>
      </c>
      <c r="R71" s="9" t="s">
        <v>19</v>
      </c>
      <c r="S71" s="10" t="s">
        <v>20</v>
      </c>
      <c r="T71" s="6" t="s">
        <v>21</v>
      </c>
      <c r="U71" s="7" t="s">
        <v>22</v>
      </c>
      <c r="V71" s="90"/>
    </row>
    <row r="72" spans="1:22">
      <c r="A72" s="41">
        <v>1</v>
      </c>
      <c r="B72" s="15" t="s">
        <v>263</v>
      </c>
      <c r="C72" s="15" t="s">
        <v>53</v>
      </c>
      <c r="D72" s="28" t="s">
        <v>264</v>
      </c>
      <c r="E72" s="12">
        <v>14</v>
      </c>
      <c r="F72" s="12">
        <v>3</v>
      </c>
      <c r="G72" s="12">
        <v>8</v>
      </c>
      <c r="H72" s="12">
        <f>SUM(E72*5)</f>
        <v>70</v>
      </c>
      <c r="I72" s="12">
        <f>SUM(F72*5/12)</f>
        <v>1.25</v>
      </c>
      <c r="J72" s="12">
        <f>SUM(G72*5/365)</f>
        <v>0.1095890410958904</v>
      </c>
      <c r="K72" s="12">
        <f>SUM(H72:J72)</f>
        <v>71.359589041095887</v>
      </c>
      <c r="L72" s="12">
        <v>0</v>
      </c>
      <c r="M72" s="12">
        <v>6</v>
      </c>
      <c r="N72" s="12">
        <v>6</v>
      </c>
      <c r="O72" s="12">
        <v>0</v>
      </c>
      <c r="P72" s="12">
        <v>27</v>
      </c>
      <c r="Q72" s="12">
        <v>0</v>
      </c>
      <c r="R72" s="12">
        <v>0</v>
      </c>
      <c r="S72" s="14">
        <f>SUM(K72,M72,N72,O72,Q72,R72)</f>
        <v>83.359589041095887</v>
      </c>
      <c r="T72" s="12">
        <f>SUM(L72,P72)</f>
        <v>27</v>
      </c>
      <c r="U72" s="21">
        <f>SUM(S72-T72)</f>
        <v>56.359589041095887</v>
      </c>
    </row>
    <row r="73" spans="1:22" ht="13.5" customHeight="1">
      <c r="A73" s="142"/>
      <c r="B73" s="30"/>
      <c r="C73" s="30"/>
      <c r="D73" s="31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2"/>
      <c r="T73" s="29"/>
      <c r="U73" s="35"/>
    </row>
    <row r="74" spans="1:22">
      <c r="A74" s="143">
        <v>1</v>
      </c>
      <c r="B74" s="15" t="s">
        <v>294</v>
      </c>
      <c r="C74" s="15" t="s">
        <v>71</v>
      </c>
      <c r="D74" s="77" t="s">
        <v>289</v>
      </c>
      <c r="E74" s="12">
        <v>35</v>
      </c>
      <c r="F74" s="12">
        <v>2</v>
      </c>
      <c r="G74" s="12">
        <v>13</v>
      </c>
      <c r="H74" s="12">
        <f>SUM(E74*5)</f>
        <v>175</v>
      </c>
      <c r="I74" s="12">
        <f>SUM(F74*5/12)</f>
        <v>0.83333333333333337</v>
      </c>
      <c r="J74" s="12">
        <f>SUM(G74*5/365)</f>
        <v>0.17808219178082191</v>
      </c>
      <c r="K74" s="12">
        <f>SUM(H74:J74)</f>
        <v>176.01141552511416</v>
      </c>
      <c r="L74" s="12">
        <v>0</v>
      </c>
      <c r="M74" s="12">
        <v>6</v>
      </c>
      <c r="N74" s="12">
        <v>0</v>
      </c>
      <c r="O74" s="12">
        <v>0</v>
      </c>
      <c r="P74" s="12">
        <v>15</v>
      </c>
      <c r="Q74" s="12">
        <v>0</v>
      </c>
      <c r="R74" s="12">
        <v>0</v>
      </c>
      <c r="S74" s="14">
        <f>SUM(K74,M74,N74,O74,Q74,R74)</f>
        <v>182.01141552511416</v>
      </c>
      <c r="T74" s="12">
        <f>SUM(L74,P74)</f>
        <v>15</v>
      </c>
      <c r="U74" s="14">
        <f>SUM(S74-T74)</f>
        <v>167.01141552511416</v>
      </c>
    </row>
    <row r="75" spans="1:22">
      <c r="A75" s="143">
        <v>2</v>
      </c>
      <c r="B75" s="15" t="s">
        <v>338</v>
      </c>
      <c r="C75" s="15" t="s">
        <v>71</v>
      </c>
      <c r="D75" s="77" t="s">
        <v>289</v>
      </c>
      <c r="E75" s="12">
        <v>28</v>
      </c>
      <c r="F75" s="12">
        <v>1</v>
      </c>
      <c r="G75" s="12">
        <v>5</v>
      </c>
      <c r="H75" s="12">
        <f>SUM(E75*5)</f>
        <v>140</v>
      </c>
      <c r="I75" s="12">
        <f>SUM(F75*5/12)</f>
        <v>0.41666666666666669</v>
      </c>
      <c r="J75" s="12">
        <f>SUM(G75*5/365)</f>
        <v>6.8493150684931503E-2</v>
      </c>
      <c r="K75" s="12">
        <f>SUM(H75:J75)</f>
        <v>140.48515981735159</v>
      </c>
      <c r="L75" s="12">
        <v>0</v>
      </c>
      <c r="M75" s="12">
        <v>6</v>
      </c>
      <c r="N75" s="12">
        <v>6</v>
      </c>
      <c r="O75" s="12">
        <v>0</v>
      </c>
      <c r="P75" s="12">
        <v>0</v>
      </c>
      <c r="Q75" s="12">
        <v>0</v>
      </c>
      <c r="R75" s="12">
        <v>0</v>
      </c>
      <c r="S75" s="14">
        <f>SUM(K75,M75,N75,O75,Q75,R75)</f>
        <v>152.48515981735159</v>
      </c>
      <c r="T75" s="12">
        <f>SUM(L75,P75)</f>
        <v>0</v>
      </c>
      <c r="U75" s="14">
        <f>SUM(S75-T75)</f>
        <v>152.48515981735159</v>
      </c>
    </row>
    <row r="76" spans="1:22" ht="11.25" customHeight="1">
      <c r="A76" s="144">
        <v>2</v>
      </c>
      <c r="B76" s="15" t="s">
        <v>287</v>
      </c>
      <c r="C76" s="15" t="s">
        <v>288</v>
      </c>
      <c r="D76" s="77" t="s">
        <v>289</v>
      </c>
      <c r="E76" s="12">
        <v>15</v>
      </c>
      <c r="F76" s="12">
        <v>4</v>
      </c>
      <c r="G76" s="12">
        <v>0</v>
      </c>
      <c r="H76" s="12">
        <f>SUM(E76*5)</f>
        <v>75</v>
      </c>
      <c r="I76" s="12">
        <f>SUM(F76*5/12)</f>
        <v>1.6666666666666667</v>
      </c>
      <c r="J76" s="12">
        <f>SUM(G76*5/365)</f>
        <v>0</v>
      </c>
      <c r="K76" s="12">
        <f>SUM(H76:J76)</f>
        <v>76.666666666666671</v>
      </c>
      <c r="L76" s="12">
        <v>0</v>
      </c>
      <c r="M76" s="12">
        <v>6</v>
      </c>
      <c r="N76" s="12">
        <v>6</v>
      </c>
      <c r="O76" s="12">
        <v>0</v>
      </c>
      <c r="P76" s="12">
        <v>0</v>
      </c>
      <c r="Q76" s="12">
        <v>0</v>
      </c>
      <c r="R76" s="12">
        <v>0</v>
      </c>
      <c r="S76" s="14">
        <f>SUM(K76,M76,N76,O76,Q76,R76)</f>
        <v>88.666666666666671</v>
      </c>
      <c r="T76" s="12">
        <f>SUM(L76,P76)</f>
        <v>0</v>
      </c>
      <c r="U76" s="14">
        <f>SUM(S76-T76)</f>
        <v>88.666666666666671</v>
      </c>
    </row>
    <row r="77" spans="1:22">
      <c r="A77" s="144"/>
      <c r="B77" s="15"/>
      <c r="C77" s="15"/>
      <c r="D77" s="77"/>
      <c r="E77" s="12"/>
      <c r="F77" s="12"/>
      <c r="G77" s="12"/>
      <c r="H77" s="2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4"/>
      <c r="T77" s="12"/>
      <c r="U77" s="21"/>
    </row>
    <row r="78" spans="1:22">
      <c r="A78" s="144"/>
      <c r="B78" s="15"/>
      <c r="C78" s="15"/>
      <c r="D78" s="77"/>
      <c r="E78" s="12"/>
      <c r="F78" s="12"/>
      <c r="G78" s="12"/>
      <c r="H78" s="2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4"/>
      <c r="T78" s="12"/>
      <c r="U78" s="21"/>
    </row>
    <row r="79" spans="1:22">
      <c r="A79" s="145"/>
      <c r="B79" s="85"/>
      <c r="C79" s="85"/>
      <c r="D79" s="86"/>
      <c r="E79" s="84"/>
      <c r="F79" s="84"/>
      <c r="G79" s="84"/>
      <c r="H79" s="87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8"/>
      <c r="T79" s="84"/>
      <c r="U79" s="89"/>
    </row>
    <row r="80" spans="1:22" ht="12" customHeight="1">
      <c r="A80" s="144">
        <v>4</v>
      </c>
      <c r="B80" s="15" t="s">
        <v>304</v>
      </c>
      <c r="C80" s="15" t="s">
        <v>305</v>
      </c>
      <c r="D80" s="77" t="s">
        <v>267</v>
      </c>
      <c r="E80" s="12">
        <v>38</v>
      </c>
      <c r="F80" s="12">
        <v>1</v>
      </c>
      <c r="G80" s="12">
        <v>6</v>
      </c>
      <c r="H80" s="12">
        <f>SUM(E80*5)</f>
        <v>190</v>
      </c>
      <c r="I80" s="12">
        <f>SUM(F80*5/12)</f>
        <v>0.41666666666666669</v>
      </c>
      <c r="J80" s="12">
        <f>SUM(G80*5/365)</f>
        <v>8.2191780821917804E-2</v>
      </c>
      <c r="K80" s="12">
        <f>SUM(H80:J80)</f>
        <v>190.49885844748857</v>
      </c>
      <c r="L80" s="12">
        <v>0</v>
      </c>
      <c r="M80" s="12">
        <v>6</v>
      </c>
      <c r="N80" s="12">
        <v>3</v>
      </c>
      <c r="O80" s="12">
        <v>0</v>
      </c>
      <c r="P80" s="12">
        <v>15</v>
      </c>
      <c r="Q80" s="12">
        <v>0</v>
      </c>
      <c r="R80" s="12">
        <v>0</v>
      </c>
      <c r="S80" s="14">
        <f>SUM(K80,M80,N80,O80,Q80,R80)</f>
        <v>199.49885844748857</v>
      </c>
      <c r="T80" s="12">
        <f>SUM(L80,P80)</f>
        <v>15</v>
      </c>
      <c r="U80" s="21">
        <f>SUM(S80-T80)</f>
        <v>184.49885844748857</v>
      </c>
    </row>
    <row r="81" spans="1:21" ht="13.5" customHeight="1">
      <c r="A81" s="144">
        <v>5</v>
      </c>
      <c r="B81" s="15" t="s">
        <v>283</v>
      </c>
      <c r="C81" s="15" t="s">
        <v>284</v>
      </c>
      <c r="D81" s="77" t="s">
        <v>267</v>
      </c>
      <c r="E81" s="12">
        <v>15</v>
      </c>
      <c r="F81" s="12">
        <v>3</v>
      </c>
      <c r="G81" s="12">
        <v>1</v>
      </c>
      <c r="H81" s="26">
        <f>SUM(E81*5)</f>
        <v>75</v>
      </c>
      <c r="I81" s="12">
        <f>SUM(F81*5/12)</f>
        <v>1.25</v>
      </c>
      <c r="J81" s="12">
        <f>SUM(G81*5/365)</f>
        <v>1.3698630136986301E-2</v>
      </c>
      <c r="K81" s="12">
        <f>SUM(H81:J81)</f>
        <v>76.263698630136986</v>
      </c>
      <c r="L81" s="12">
        <v>0</v>
      </c>
      <c r="M81" s="12">
        <v>6</v>
      </c>
      <c r="N81" s="12">
        <v>6</v>
      </c>
      <c r="O81" s="12">
        <v>0</v>
      </c>
      <c r="P81" s="12">
        <v>0</v>
      </c>
      <c r="Q81" s="12">
        <v>0</v>
      </c>
      <c r="R81" s="12">
        <v>0</v>
      </c>
      <c r="S81" s="14">
        <f>SUM(K81,M81,N81,O81,Q81,R81)</f>
        <v>88.263698630136986</v>
      </c>
      <c r="T81" s="12">
        <f>SUM(L81,P81)</f>
        <v>0</v>
      </c>
      <c r="U81" s="14">
        <f>SUM(S81-T81)</f>
        <v>88.263698630136986</v>
      </c>
    </row>
    <row r="82" spans="1:21">
      <c r="A82" s="144">
        <v>6</v>
      </c>
      <c r="B82" s="15" t="s">
        <v>285</v>
      </c>
      <c r="C82" s="15" t="s">
        <v>286</v>
      </c>
      <c r="D82" s="77" t="s">
        <v>267</v>
      </c>
      <c r="E82" s="12">
        <v>9</v>
      </c>
      <c r="F82" s="12">
        <v>2</v>
      </c>
      <c r="G82" s="12">
        <v>6</v>
      </c>
      <c r="H82" s="26">
        <f>SUM(E82*5)</f>
        <v>45</v>
      </c>
      <c r="I82" s="12">
        <f>SUM(F82*5/12)</f>
        <v>0.83333333333333337</v>
      </c>
      <c r="J82" s="12">
        <f>SUM(G82*5/365)</f>
        <v>8.2191780821917804E-2</v>
      </c>
      <c r="K82" s="12">
        <f>SUM(H82:J82)</f>
        <v>45.915525114155251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4">
        <f>SUM(K82,M82,N82,O82,Q82,R82)</f>
        <v>45.915525114155251</v>
      </c>
      <c r="T82" s="12">
        <f>SUM(L82,P82)</f>
        <v>0</v>
      </c>
      <c r="U82" s="21">
        <f>SUM(S82-T82)</f>
        <v>45.915525114155251</v>
      </c>
    </row>
    <row r="83" spans="1:21">
      <c r="A83" s="146"/>
      <c r="B83" s="51"/>
      <c r="C83" s="15"/>
      <c r="D83" s="7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4"/>
      <c r="T83" s="12"/>
      <c r="U83" s="14"/>
    </row>
    <row r="84" spans="1:21">
      <c r="A84" s="146"/>
      <c r="B84" s="15"/>
      <c r="C84" s="15"/>
      <c r="D84" s="2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4"/>
      <c r="T84" s="12"/>
      <c r="U84" s="14"/>
    </row>
    <row r="85" spans="1:21">
      <c r="A85" s="147"/>
      <c r="B85" s="40"/>
      <c r="C85" s="54"/>
      <c r="D85" s="5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37"/>
      <c r="T85" s="13"/>
      <c r="U85" s="37"/>
    </row>
    <row r="88" spans="1:21">
      <c r="B88" s="103" t="s">
        <v>23</v>
      </c>
      <c r="C88" s="103"/>
      <c r="F88" t="s">
        <v>24</v>
      </c>
      <c r="G88" s="102"/>
      <c r="H88" s="102"/>
      <c r="I88" s="102"/>
      <c r="J88" s="102"/>
      <c r="L88" s="102" t="s">
        <v>24</v>
      </c>
      <c r="M88" s="102"/>
      <c r="N88" s="102"/>
      <c r="O88" s="102"/>
      <c r="R88" s="102" t="s">
        <v>24</v>
      </c>
      <c r="S88" s="102"/>
      <c r="T88" s="102"/>
      <c r="U88" s="102"/>
    </row>
    <row r="90" spans="1:21">
      <c r="B90" s="122" t="s">
        <v>78</v>
      </c>
      <c r="C90" s="102"/>
      <c r="D90" s="102" t="s">
        <v>26</v>
      </c>
      <c r="E90" s="102"/>
      <c r="F90" s="102"/>
      <c r="G90" s="102"/>
      <c r="H90" s="102"/>
      <c r="I90" s="102"/>
      <c r="J90" s="102"/>
      <c r="L90" s="101" t="s">
        <v>27</v>
      </c>
      <c r="M90" s="102"/>
      <c r="N90" s="102"/>
      <c r="O90" s="102"/>
      <c r="R90" s="101" t="s">
        <v>76</v>
      </c>
      <c r="S90" s="102"/>
      <c r="T90" s="102"/>
      <c r="U90" s="102"/>
    </row>
    <row r="91" spans="1:21">
      <c r="B91" s="101" t="s">
        <v>29</v>
      </c>
      <c r="C91" s="102"/>
      <c r="D91" s="104" t="s">
        <v>79</v>
      </c>
      <c r="E91" s="104"/>
      <c r="F91" s="104"/>
      <c r="G91" s="104"/>
      <c r="H91" s="104"/>
      <c r="I91" s="104"/>
      <c r="J91" s="104"/>
      <c r="L91" s="102" t="s">
        <v>46</v>
      </c>
      <c r="M91" s="102"/>
      <c r="N91" s="102"/>
      <c r="O91" s="102"/>
      <c r="R91" s="102" t="s">
        <v>77</v>
      </c>
      <c r="S91" s="102"/>
      <c r="T91" s="102"/>
      <c r="U91" s="102"/>
    </row>
    <row r="96" spans="1:21">
      <c r="B96" s="101"/>
      <c r="C96" s="101"/>
      <c r="D96" s="1"/>
    </row>
    <row r="97" spans="2:18">
      <c r="B97" s="101"/>
      <c r="C97" s="101"/>
      <c r="D97" s="1"/>
    </row>
    <row r="103" spans="2:18">
      <c r="G103" s="102"/>
      <c r="H103" s="102"/>
      <c r="I103" s="102"/>
      <c r="J103" s="102"/>
      <c r="K103" s="102"/>
      <c r="L103" s="102"/>
      <c r="M103" s="102"/>
      <c r="O103" s="101"/>
      <c r="P103" s="102"/>
      <c r="Q103" s="102"/>
      <c r="R103" s="102"/>
    </row>
    <row r="104" spans="2:18">
      <c r="G104" s="104"/>
      <c r="H104" s="104"/>
      <c r="I104" s="104"/>
      <c r="J104" s="104"/>
      <c r="K104" s="104"/>
      <c r="L104" s="104"/>
      <c r="M104" s="104"/>
      <c r="O104" s="102"/>
      <c r="P104" s="102"/>
      <c r="Q104" s="102"/>
      <c r="R104" s="102"/>
    </row>
  </sheetData>
  <mergeCells count="32">
    <mergeCell ref="G103:M103"/>
    <mergeCell ref="O103:R103"/>
    <mergeCell ref="B97:C97"/>
    <mergeCell ref="B91:C91"/>
    <mergeCell ref="D91:J91"/>
    <mergeCell ref="D90:J90"/>
    <mergeCell ref="L90:O90"/>
    <mergeCell ref="R90:U90"/>
    <mergeCell ref="R88:U88"/>
    <mergeCell ref="B96:C96"/>
    <mergeCell ref="G104:M104"/>
    <mergeCell ref="O104:R104"/>
    <mergeCell ref="A1:U1"/>
    <mergeCell ref="A2:U2"/>
    <mergeCell ref="E3:G3"/>
    <mergeCell ref="L3:M3"/>
    <mergeCell ref="A17:U17"/>
    <mergeCell ref="L91:O91"/>
    <mergeCell ref="R91:U91"/>
    <mergeCell ref="B90:C90"/>
    <mergeCell ref="E18:G18"/>
    <mergeCell ref="L18:M18"/>
    <mergeCell ref="P18:Q18"/>
    <mergeCell ref="B88:C88"/>
    <mergeCell ref="G88:J88"/>
    <mergeCell ref="L88:O88"/>
    <mergeCell ref="A65:U65"/>
    <mergeCell ref="P3:Q3"/>
    <mergeCell ref="E70:G70"/>
    <mergeCell ref="L70:M70"/>
    <mergeCell ref="P70:Q70"/>
    <mergeCell ref="A69:U69"/>
  </mergeCells>
  <phoneticPr fontId="0" type="noConversion"/>
  <pageMargins left="0.75" right="0.49" top="1" bottom="1" header="0.5" footer="0.5"/>
  <pageSetup paperSize="9" scale="99" orientation="landscape" verticalDpi="4294967294" r:id="rId1"/>
  <headerFooter alignWithMargins="0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30"/>
  <sheetViews>
    <sheetView zoomScaleNormal="100" workbookViewId="0">
      <selection sqref="A1:U1"/>
    </sheetView>
  </sheetViews>
  <sheetFormatPr defaultRowHeight="12.75"/>
  <cols>
    <col min="1" max="1" width="3.5703125" customWidth="1"/>
    <col min="2" max="2" width="16.85546875" customWidth="1"/>
    <col min="3" max="3" width="22.140625" customWidth="1"/>
    <col min="4" max="4" width="10.7109375" customWidth="1"/>
    <col min="5" max="6" width="3.42578125" customWidth="1"/>
    <col min="7" max="7" width="4.7109375" customWidth="1"/>
    <col min="8" max="10" width="0.28515625" hidden="1" customWidth="1"/>
    <col min="11" max="11" width="7.42578125" customWidth="1"/>
    <col min="12" max="12" width="6.28515625" bestFit="1" customWidth="1"/>
    <col min="13" max="13" width="7" bestFit="1" customWidth="1"/>
    <col min="14" max="14" width="5.7109375" customWidth="1"/>
    <col min="15" max="15" width="6.140625" customWidth="1"/>
    <col min="16" max="16" width="5.42578125" customWidth="1"/>
    <col min="17" max="17" width="5.140625" customWidth="1"/>
    <col min="18" max="18" width="5.5703125" customWidth="1"/>
    <col min="19" max="19" width="7" customWidth="1"/>
    <col min="20" max="20" width="5.85546875" customWidth="1"/>
    <col min="21" max="21" width="6.140625" customWidth="1"/>
  </cols>
  <sheetData>
    <row r="1" spans="1:21" ht="20.25">
      <c r="A1" s="107" t="s">
        <v>300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20.25" customHeight="1">
      <c r="A2" s="116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>
      <c r="A3" s="2"/>
      <c r="B3" s="2"/>
      <c r="C3" s="2"/>
      <c r="D3" s="2"/>
      <c r="E3" s="105" t="s">
        <v>0</v>
      </c>
      <c r="F3" s="105"/>
      <c r="G3" s="105"/>
      <c r="H3" s="41"/>
      <c r="I3" s="41"/>
      <c r="J3" s="41"/>
      <c r="K3" s="41"/>
      <c r="L3" s="110" t="s">
        <v>1</v>
      </c>
      <c r="M3" s="110"/>
      <c r="N3" s="2"/>
      <c r="O3" s="2"/>
      <c r="P3" s="115" t="s">
        <v>2</v>
      </c>
      <c r="Q3" s="115"/>
      <c r="R3" s="2"/>
      <c r="S3" s="2"/>
      <c r="T3" s="2"/>
      <c r="U3" s="2"/>
    </row>
    <row r="4" spans="1:21" ht="25.5" customHeight="1">
      <c r="A4" s="11" t="s">
        <v>3</v>
      </c>
      <c r="B4" s="2" t="s">
        <v>4</v>
      </c>
      <c r="C4" s="2" t="s">
        <v>5</v>
      </c>
      <c r="D4" s="2" t="s">
        <v>30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7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</row>
    <row r="5" spans="1:21">
      <c r="A5" s="2">
        <v>1</v>
      </c>
      <c r="B5" s="11"/>
      <c r="C5" s="11"/>
      <c r="D5" s="15"/>
      <c r="E5" s="12">
        <v>4</v>
      </c>
      <c r="F5" s="12">
        <v>0</v>
      </c>
      <c r="G5" s="12">
        <v>0</v>
      </c>
      <c r="H5" s="12">
        <f>SUM(E5*5)</f>
        <v>20</v>
      </c>
      <c r="I5" s="12">
        <f>SUM(F5*5/12)</f>
        <v>0</v>
      </c>
      <c r="J5" s="12">
        <f>SUM(G5*5/365)</f>
        <v>0</v>
      </c>
      <c r="K5" s="12">
        <f>SUM(H5:J5)</f>
        <v>20</v>
      </c>
      <c r="L5" s="12">
        <v>0</v>
      </c>
      <c r="M5" s="12">
        <v>6</v>
      </c>
      <c r="N5" s="12">
        <v>6</v>
      </c>
      <c r="O5" s="12">
        <v>0</v>
      </c>
      <c r="P5" s="12">
        <v>0</v>
      </c>
      <c r="Q5" s="12">
        <v>0</v>
      </c>
      <c r="R5" s="12">
        <v>0</v>
      </c>
      <c r="S5" s="12">
        <f>SUM(K5,M5,N5,O5,Q5,R5)</f>
        <v>32</v>
      </c>
      <c r="T5" s="12">
        <f>SUM(L5,P5)</f>
        <v>0</v>
      </c>
      <c r="U5" s="21">
        <f>SUM(S5-T5)</f>
        <v>32</v>
      </c>
    </row>
    <row r="6" spans="1:21" ht="13.5" customHeight="1"/>
    <row r="7" spans="1:21" ht="9" customHeight="1"/>
    <row r="8" spans="1:21" ht="20.25">
      <c r="A8" s="107" t="s">
        <v>301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/>
    </row>
    <row r="9" spans="1:21">
      <c r="A9" s="116" t="s">
        <v>45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</row>
    <row r="10" spans="1:21" ht="12.75" customHeight="1">
      <c r="A10" s="2"/>
      <c r="B10" s="2"/>
      <c r="C10" s="2"/>
      <c r="D10" s="2"/>
      <c r="E10" s="105" t="s">
        <v>0</v>
      </c>
      <c r="F10" s="105"/>
      <c r="G10" s="105"/>
      <c r="H10" s="41"/>
      <c r="I10" s="41"/>
      <c r="J10" s="41"/>
      <c r="K10" s="41"/>
      <c r="L10" s="110" t="s">
        <v>1</v>
      </c>
      <c r="M10" s="110"/>
      <c r="N10" s="2"/>
      <c r="O10" s="2"/>
      <c r="P10" s="115" t="s">
        <v>2</v>
      </c>
      <c r="Q10" s="115"/>
      <c r="R10" s="2"/>
      <c r="S10" s="2"/>
      <c r="T10" s="2"/>
      <c r="U10" s="2"/>
    </row>
    <row r="11" spans="1:21" ht="40.5" customHeight="1">
      <c r="A11" s="11" t="s">
        <v>3</v>
      </c>
      <c r="B11" s="2" t="s">
        <v>4</v>
      </c>
      <c r="C11" s="2" t="s">
        <v>5</v>
      </c>
      <c r="D11" s="17" t="s">
        <v>30</v>
      </c>
      <c r="E11" s="3" t="s">
        <v>6</v>
      </c>
      <c r="F11" s="3" t="s">
        <v>7</v>
      </c>
      <c r="G11" s="3" t="s">
        <v>8</v>
      </c>
      <c r="H11" s="4" t="s">
        <v>9</v>
      </c>
      <c r="I11" s="4" t="s">
        <v>10</v>
      </c>
      <c r="J11" s="4" t="s">
        <v>11</v>
      </c>
      <c r="K11" s="5" t="s">
        <v>12</v>
      </c>
      <c r="L11" s="6" t="s">
        <v>13</v>
      </c>
      <c r="M11" s="7" t="s">
        <v>14</v>
      </c>
      <c r="N11" s="27" t="s">
        <v>15</v>
      </c>
      <c r="O11" s="8" t="s">
        <v>16</v>
      </c>
      <c r="P11" s="6" t="s">
        <v>17</v>
      </c>
      <c r="Q11" s="7" t="s">
        <v>18</v>
      </c>
      <c r="R11" s="9" t="s">
        <v>19</v>
      </c>
      <c r="S11" s="10" t="s">
        <v>20</v>
      </c>
      <c r="T11" s="6" t="s">
        <v>21</v>
      </c>
      <c r="U11" s="7" t="s">
        <v>22</v>
      </c>
    </row>
    <row r="12" spans="1:21">
      <c r="A12" s="2">
        <v>1</v>
      </c>
      <c r="B12" s="15" t="s">
        <v>158</v>
      </c>
      <c r="C12" s="16" t="s">
        <v>159</v>
      </c>
      <c r="D12" s="16" t="s">
        <v>49</v>
      </c>
      <c r="E12" s="12">
        <v>17</v>
      </c>
      <c r="F12" s="12">
        <v>3</v>
      </c>
      <c r="G12" s="12">
        <v>17</v>
      </c>
      <c r="H12" s="12">
        <f t="shared" ref="H12:H21" si="0">SUM(E12*5)</f>
        <v>85</v>
      </c>
      <c r="I12" s="12">
        <f t="shared" ref="I12:I21" si="1">SUM(F12*5/12)</f>
        <v>1.25</v>
      </c>
      <c r="J12" s="12">
        <f t="shared" ref="J12:J21" si="2">SUM(G12*5/365)</f>
        <v>0.23287671232876711</v>
      </c>
      <c r="K12" s="12">
        <f t="shared" ref="K12:K21" si="3">SUM(H12:J12)</f>
        <v>86.482876712328761</v>
      </c>
      <c r="L12" s="12">
        <v>0</v>
      </c>
      <c r="M12" s="12">
        <v>0</v>
      </c>
      <c r="N12" s="12">
        <v>0</v>
      </c>
      <c r="O12" s="2">
        <v>0</v>
      </c>
      <c r="P12" s="2">
        <v>0</v>
      </c>
      <c r="Q12" s="2">
        <v>0</v>
      </c>
      <c r="R12" s="2">
        <v>0</v>
      </c>
      <c r="S12" s="14">
        <f t="shared" ref="S12:S21" si="4">SUM(K12,M12,N12,O12,Q12,R12)</f>
        <v>86.482876712328761</v>
      </c>
      <c r="T12" s="2">
        <f t="shared" ref="T12:T21" si="5">SUM(L12,P12)</f>
        <v>0</v>
      </c>
      <c r="U12" s="22">
        <f t="shared" ref="U12:U21" si="6">SUM(S12-T12)</f>
        <v>86.482876712328761</v>
      </c>
    </row>
    <row r="13" spans="1:21" ht="13.5" customHeight="1">
      <c r="A13" s="2">
        <v>2</v>
      </c>
      <c r="B13" s="15" t="s">
        <v>320</v>
      </c>
      <c r="C13" s="16" t="s">
        <v>321</v>
      </c>
      <c r="D13" s="16" t="s">
        <v>49</v>
      </c>
      <c r="E13" s="12">
        <v>17</v>
      </c>
      <c r="F13" s="12">
        <v>3</v>
      </c>
      <c r="G13" s="12">
        <v>17</v>
      </c>
      <c r="H13" s="12">
        <f t="shared" si="0"/>
        <v>85</v>
      </c>
      <c r="I13" s="12">
        <f t="shared" si="1"/>
        <v>1.25</v>
      </c>
      <c r="J13" s="12">
        <f t="shared" si="2"/>
        <v>0.23287671232876711</v>
      </c>
      <c r="K13" s="12">
        <f t="shared" si="3"/>
        <v>86.482876712328761</v>
      </c>
      <c r="L13" s="12">
        <v>0</v>
      </c>
      <c r="M13" s="12">
        <v>0</v>
      </c>
      <c r="N13" s="12">
        <v>0</v>
      </c>
      <c r="O13" s="2">
        <v>0</v>
      </c>
      <c r="P13" s="2">
        <v>0</v>
      </c>
      <c r="Q13" s="2">
        <v>0</v>
      </c>
      <c r="R13" s="2">
        <v>0</v>
      </c>
      <c r="S13" s="14">
        <f t="shared" si="4"/>
        <v>86.482876712328761</v>
      </c>
      <c r="T13" s="2">
        <f t="shared" si="5"/>
        <v>0</v>
      </c>
      <c r="U13" s="22">
        <f t="shared" si="6"/>
        <v>86.482876712328761</v>
      </c>
    </row>
    <row r="14" spans="1:21">
      <c r="A14" s="2">
        <v>3</v>
      </c>
      <c r="B14" s="15" t="s">
        <v>324</v>
      </c>
      <c r="C14" s="19" t="s">
        <v>325</v>
      </c>
      <c r="D14" s="15" t="s">
        <v>49</v>
      </c>
      <c r="E14" s="12">
        <v>6</v>
      </c>
      <c r="F14" s="12">
        <v>2</v>
      </c>
      <c r="G14" s="12">
        <v>13</v>
      </c>
      <c r="H14" s="12">
        <f t="shared" si="0"/>
        <v>30</v>
      </c>
      <c r="I14" s="12">
        <f t="shared" si="1"/>
        <v>0.83333333333333337</v>
      </c>
      <c r="J14" s="12">
        <f t="shared" si="2"/>
        <v>0.17808219178082191</v>
      </c>
      <c r="K14" s="12">
        <f t="shared" si="3"/>
        <v>31.011415525114153</v>
      </c>
      <c r="L14" s="12">
        <v>0</v>
      </c>
      <c r="M14" s="12">
        <v>6</v>
      </c>
      <c r="N14" s="12">
        <v>3</v>
      </c>
      <c r="O14" s="12">
        <v>0</v>
      </c>
      <c r="P14" s="12">
        <v>0</v>
      </c>
      <c r="Q14" s="12">
        <v>0</v>
      </c>
      <c r="R14" s="12">
        <v>0</v>
      </c>
      <c r="S14" s="14">
        <f t="shared" si="4"/>
        <v>40.011415525114153</v>
      </c>
      <c r="T14" s="12">
        <f t="shared" si="5"/>
        <v>0</v>
      </c>
      <c r="U14" s="21">
        <f t="shared" si="6"/>
        <v>40.011415525114153</v>
      </c>
    </row>
    <row r="15" spans="1:21">
      <c r="A15" s="2">
        <v>4</v>
      </c>
      <c r="B15" s="2" t="s">
        <v>326</v>
      </c>
      <c r="C15" s="2" t="s">
        <v>327</v>
      </c>
      <c r="D15" s="2" t="s">
        <v>49</v>
      </c>
      <c r="E15" s="12">
        <v>5</v>
      </c>
      <c r="F15" s="12">
        <v>11</v>
      </c>
      <c r="G15" s="12">
        <v>29</v>
      </c>
      <c r="H15" s="12">
        <f t="shared" si="0"/>
        <v>25</v>
      </c>
      <c r="I15" s="12">
        <f t="shared" si="1"/>
        <v>4.583333333333333</v>
      </c>
      <c r="J15" s="12">
        <f t="shared" si="2"/>
        <v>0.39726027397260272</v>
      </c>
      <c r="K15" s="12">
        <f t="shared" si="3"/>
        <v>29.980593607305934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4">
        <f t="shared" si="4"/>
        <v>29.980593607305934</v>
      </c>
      <c r="T15" s="12">
        <f t="shared" si="5"/>
        <v>0</v>
      </c>
      <c r="U15" s="21">
        <f t="shared" si="6"/>
        <v>29.980593607305934</v>
      </c>
    </row>
    <row r="16" spans="1:21">
      <c r="A16" s="2">
        <v>5</v>
      </c>
      <c r="B16" s="23" t="s">
        <v>313</v>
      </c>
      <c r="C16" s="2" t="s">
        <v>314</v>
      </c>
      <c r="D16" s="2" t="s">
        <v>84</v>
      </c>
      <c r="E16" s="12">
        <v>5</v>
      </c>
      <c r="F16" s="12">
        <v>6</v>
      </c>
      <c r="G16" s="12">
        <v>2</v>
      </c>
      <c r="H16" s="26">
        <f t="shared" si="0"/>
        <v>25</v>
      </c>
      <c r="I16" s="12">
        <f t="shared" si="1"/>
        <v>2.5</v>
      </c>
      <c r="J16" s="12">
        <f t="shared" si="2"/>
        <v>2.7397260273972601E-2</v>
      </c>
      <c r="K16" s="12">
        <f t="shared" si="3"/>
        <v>27.527397260273972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4">
        <f t="shared" si="4"/>
        <v>27.527397260273972</v>
      </c>
      <c r="T16" s="12">
        <f t="shared" si="5"/>
        <v>0</v>
      </c>
      <c r="U16" s="21">
        <f t="shared" si="6"/>
        <v>27.527397260273972</v>
      </c>
    </row>
    <row r="17" spans="1:21">
      <c r="A17" s="2">
        <v>6</v>
      </c>
      <c r="B17" s="15" t="s">
        <v>309</v>
      </c>
      <c r="C17" s="19" t="s">
        <v>310</v>
      </c>
      <c r="D17" s="15" t="s">
        <v>95</v>
      </c>
      <c r="E17" s="12">
        <v>4</v>
      </c>
      <c r="F17" s="12">
        <v>0</v>
      </c>
      <c r="G17" s="12">
        <v>22</v>
      </c>
      <c r="H17" s="26">
        <f t="shared" si="0"/>
        <v>20</v>
      </c>
      <c r="I17" s="12">
        <f t="shared" si="1"/>
        <v>0</v>
      </c>
      <c r="J17" s="12">
        <f t="shared" si="2"/>
        <v>0.30136986301369861</v>
      </c>
      <c r="K17" s="12">
        <f t="shared" si="3"/>
        <v>20.301369863013697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4">
        <f t="shared" si="4"/>
        <v>20.301369863013697</v>
      </c>
      <c r="T17" s="12">
        <f t="shared" si="5"/>
        <v>0</v>
      </c>
      <c r="U17" s="21">
        <f t="shared" si="6"/>
        <v>20.301369863013697</v>
      </c>
    </row>
    <row r="18" spans="1:21" ht="12.75" customHeight="1">
      <c r="A18" s="2">
        <v>7</v>
      </c>
      <c r="B18" s="99" t="s">
        <v>153</v>
      </c>
      <c r="C18" s="15" t="s">
        <v>154</v>
      </c>
      <c r="D18" s="46" t="s">
        <v>49</v>
      </c>
      <c r="E18" s="12">
        <v>3</v>
      </c>
      <c r="F18" s="12">
        <v>3</v>
      </c>
      <c r="G18" s="12">
        <v>16</v>
      </c>
      <c r="H18" s="12">
        <f t="shared" si="0"/>
        <v>15</v>
      </c>
      <c r="I18" s="12">
        <f t="shared" si="1"/>
        <v>1.25</v>
      </c>
      <c r="J18" s="12">
        <f t="shared" si="2"/>
        <v>0.21917808219178081</v>
      </c>
      <c r="K18" s="12">
        <f t="shared" si="3"/>
        <v>16.469178082191782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4">
        <f t="shared" si="4"/>
        <v>16.469178082191782</v>
      </c>
      <c r="T18" s="12">
        <f t="shared" si="5"/>
        <v>0</v>
      </c>
      <c r="U18" s="21">
        <f t="shared" si="6"/>
        <v>16.469178082191782</v>
      </c>
    </row>
    <row r="19" spans="1:21">
      <c r="A19" s="2">
        <v>8</v>
      </c>
      <c r="B19" s="24" t="s">
        <v>157</v>
      </c>
      <c r="C19" s="15" t="s">
        <v>61</v>
      </c>
      <c r="D19" s="15" t="s">
        <v>84</v>
      </c>
      <c r="E19" s="12">
        <v>2</v>
      </c>
      <c r="F19" s="12">
        <v>4</v>
      </c>
      <c r="G19" s="12">
        <v>15</v>
      </c>
      <c r="H19" s="26">
        <f t="shared" si="0"/>
        <v>10</v>
      </c>
      <c r="I19" s="12">
        <f t="shared" si="1"/>
        <v>1.6666666666666667</v>
      </c>
      <c r="J19" s="12">
        <f t="shared" si="2"/>
        <v>0.20547945205479451</v>
      </c>
      <c r="K19" s="12">
        <f t="shared" si="3"/>
        <v>11.87214611872146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4">
        <f t="shared" si="4"/>
        <v>11.87214611872146</v>
      </c>
      <c r="T19" s="12">
        <f t="shared" si="5"/>
        <v>0</v>
      </c>
      <c r="U19" s="21">
        <f t="shared" si="6"/>
        <v>11.87214611872146</v>
      </c>
    </row>
    <row r="20" spans="1:21">
      <c r="A20" s="12">
        <v>9</v>
      </c>
      <c r="B20" s="74" t="s">
        <v>155</v>
      </c>
      <c r="C20" s="15" t="s">
        <v>156</v>
      </c>
      <c r="D20" s="15" t="s">
        <v>49</v>
      </c>
      <c r="E20" s="12">
        <v>2</v>
      </c>
      <c r="F20" s="12">
        <v>4</v>
      </c>
      <c r="G20" s="12">
        <v>2</v>
      </c>
      <c r="H20" s="26">
        <f t="shared" si="0"/>
        <v>10</v>
      </c>
      <c r="I20" s="12">
        <f t="shared" si="1"/>
        <v>1.6666666666666667</v>
      </c>
      <c r="J20" s="12">
        <f t="shared" si="2"/>
        <v>2.7397260273972601E-2</v>
      </c>
      <c r="K20" s="12">
        <f t="shared" si="3"/>
        <v>11.694063926940638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4">
        <f t="shared" si="4"/>
        <v>11.694063926940638</v>
      </c>
      <c r="T20" s="12">
        <f t="shared" si="5"/>
        <v>0</v>
      </c>
      <c r="U20" s="21">
        <f t="shared" si="6"/>
        <v>11.694063926940638</v>
      </c>
    </row>
    <row r="21" spans="1:21">
      <c r="A21" s="2">
        <v>10</v>
      </c>
      <c r="B21" s="51" t="s">
        <v>172</v>
      </c>
      <c r="C21" s="19" t="s">
        <v>173</v>
      </c>
      <c r="D21" s="15" t="s">
        <v>95</v>
      </c>
      <c r="E21" s="12">
        <v>1</v>
      </c>
      <c r="F21" s="12">
        <v>4</v>
      </c>
      <c r="G21" s="12">
        <v>12</v>
      </c>
      <c r="H21" s="26">
        <f t="shared" si="0"/>
        <v>5</v>
      </c>
      <c r="I21" s="12">
        <f t="shared" si="1"/>
        <v>1.6666666666666667</v>
      </c>
      <c r="J21" s="12">
        <f t="shared" si="2"/>
        <v>0.16438356164383561</v>
      </c>
      <c r="K21" s="12">
        <f t="shared" si="3"/>
        <v>6.8310502283105023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4">
        <f t="shared" si="4"/>
        <v>6.8310502283105023</v>
      </c>
      <c r="T21" s="12">
        <f t="shared" si="5"/>
        <v>0</v>
      </c>
      <c r="U21" s="21">
        <f t="shared" si="6"/>
        <v>6.8310502283105023</v>
      </c>
    </row>
    <row r="22" spans="1:21">
      <c r="A22" s="38"/>
      <c r="B22" s="40"/>
      <c r="C22" s="98"/>
      <c r="D22" s="4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37"/>
      <c r="T22" s="13"/>
      <c r="U22" s="42"/>
    </row>
    <row r="23" spans="1:21">
      <c r="B23" s="103" t="s">
        <v>23</v>
      </c>
      <c r="C23" s="103"/>
      <c r="D23" s="20"/>
      <c r="I23" t="s">
        <v>24</v>
      </c>
      <c r="J23" s="101" t="s">
        <v>24</v>
      </c>
      <c r="K23" s="101"/>
      <c r="L23" s="101"/>
      <c r="M23" s="101"/>
      <c r="O23" s="102" t="s">
        <v>24</v>
      </c>
      <c r="P23" s="102"/>
      <c r="Q23" s="102"/>
      <c r="R23" s="102"/>
    </row>
    <row r="25" spans="1:21">
      <c r="B25" s="122" t="s">
        <v>78</v>
      </c>
      <c r="C25" s="101"/>
      <c r="D25" s="1"/>
      <c r="G25" s="102" t="s">
        <v>26</v>
      </c>
      <c r="H25" s="102"/>
      <c r="I25" s="102"/>
      <c r="J25" s="102"/>
      <c r="K25" s="102"/>
      <c r="L25" s="102"/>
      <c r="M25" s="102"/>
      <c r="O25" s="101" t="s">
        <v>27</v>
      </c>
      <c r="P25" s="101"/>
      <c r="Q25" s="101"/>
      <c r="R25" s="101"/>
    </row>
    <row r="26" spans="1:21">
      <c r="B26" s="101" t="s">
        <v>29</v>
      </c>
      <c r="C26" s="101"/>
      <c r="D26" s="1"/>
      <c r="G26" s="104" t="s">
        <v>52</v>
      </c>
      <c r="H26" s="104"/>
      <c r="I26" s="104"/>
      <c r="J26" s="104"/>
      <c r="K26" s="104"/>
      <c r="L26" s="104"/>
      <c r="M26" s="104"/>
      <c r="O26" s="102" t="s">
        <v>46</v>
      </c>
      <c r="P26" s="102"/>
      <c r="Q26" s="102"/>
      <c r="R26" s="102"/>
    </row>
    <row r="27" spans="1:21">
      <c r="B27" s="75"/>
      <c r="C27" s="75"/>
      <c r="D27" s="1"/>
      <c r="G27" s="76"/>
      <c r="H27" s="76"/>
      <c r="I27" s="76"/>
      <c r="J27" s="76"/>
      <c r="K27" s="76"/>
      <c r="L27" s="76"/>
      <c r="M27" s="76"/>
      <c r="O27" s="1"/>
      <c r="P27" s="1"/>
      <c r="Q27" s="1"/>
      <c r="R27" s="1"/>
    </row>
    <row r="28" spans="1:21">
      <c r="B28" s="75"/>
      <c r="C28" s="75"/>
      <c r="D28" s="1"/>
      <c r="G28" s="76"/>
      <c r="H28" s="76"/>
      <c r="I28" s="76"/>
      <c r="J28" s="76"/>
      <c r="K28" s="76"/>
      <c r="L28" s="76"/>
      <c r="M28" s="76"/>
      <c r="O28" s="1"/>
      <c r="P28" s="1"/>
      <c r="Q28" s="1"/>
      <c r="R28" s="1"/>
    </row>
    <row r="29" spans="1:21" ht="24.75" customHeight="1">
      <c r="B29" s="75"/>
      <c r="C29" s="75"/>
      <c r="D29" s="1"/>
      <c r="G29" s="76"/>
      <c r="H29" s="76"/>
      <c r="I29" s="76"/>
      <c r="J29" s="76"/>
      <c r="K29" s="76"/>
      <c r="L29" s="76"/>
      <c r="M29" s="76"/>
      <c r="O29" s="1"/>
      <c r="P29" s="1"/>
      <c r="Q29" s="1"/>
      <c r="R29" s="1"/>
    </row>
    <row r="39" ht="40.5" customHeight="1"/>
    <row r="48" ht="12.75" customHeight="1"/>
    <row r="62" ht="15.75" customHeight="1"/>
    <row r="64" ht="13.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6.75" customHeight="1"/>
    <row r="73" ht="21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8" customHeight="1"/>
    <row r="81" ht="14.25" customHeight="1"/>
    <row r="82" ht="45" hidden="1" customHeight="1"/>
    <row r="83" ht="15" customHeight="1"/>
    <row r="84" ht="12" customHeight="1"/>
    <row r="85" ht="12" customHeight="1"/>
    <row r="86" ht="12" customHeight="1"/>
    <row r="87" ht="12" customHeight="1"/>
    <row r="88" ht="13.5" customHeight="1"/>
    <row r="89" ht="13.5" customHeight="1"/>
    <row r="93" ht="12.75" customHeight="1"/>
    <row r="105" ht="16.5" customHeight="1"/>
    <row r="108" ht="12.75" customHeight="1"/>
    <row r="113" spans="24:25" ht="12" customHeight="1"/>
    <row r="114" spans="24:25" ht="12.75" hidden="1" customHeight="1"/>
    <row r="117" spans="24:25" ht="11.25" customHeight="1"/>
    <row r="118" spans="24:25" ht="38.25" customHeight="1"/>
    <row r="125" spans="24:25">
      <c r="X125" s="1"/>
      <c r="Y125" s="1"/>
    </row>
    <row r="126" spans="24:25">
      <c r="X126" s="1"/>
      <c r="Y126" s="1"/>
    </row>
    <row r="128" spans="24:25" ht="12.75" customHeight="1"/>
    <row r="130" ht="15" customHeight="1"/>
  </sheetData>
  <mergeCells count="19">
    <mergeCell ref="O25:R25"/>
    <mergeCell ref="E10:G10"/>
    <mergeCell ref="L10:M10"/>
    <mergeCell ref="B26:C26"/>
    <mergeCell ref="O26:R26"/>
    <mergeCell ref="G26:M26"/>
    <mergeCell ref="A1:U1"/>
    <mergeCell ref="A2:U2"/>
    <mergeCell ref="A8:U8"/>
    <mergeCell ref="E3:G3"/>
    <mergeCell ref="L3:M3"/>
    <mergeCell ref="P3:Q3"/>
    <mergeCell ref="A9:U9"/>
    <mergeCell ref="B23:C23"/>
    <mergeCell ref="B25:C25"/>
    <mergeCell ref="J23:M23"/>
    <mergeCell ref="P10:Q10"/>
    <mergeCell ref="G25:M25"/>
    <mergeCell ref="O23:R23"/>
  </mergeCells>
  <phoneticPr fontId="0" type="noConversion"/>
  <pageMargins left="0.75" right="0.75" top="1" bottom="1" header="0.5" footer="0.5"/>
  <pageSetup paperSize="9" orientation="landscape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KÖSEOĞLU</vt:lpstr>
      <vt:lpstr>İÇOFİS</vt:lpstr>
      <vt:lpstr>ŞEHİTLİK</vt:lpstr>
      <vt:lpstr>İÇOFİS!Yazdırma_Alanı</vt:lpstr>
      <vt:lpstr>KÖSEOĞLU!Yazdırma_Alanı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kenan</cp:lastModifiedBy>
  <cp:lastPrinted>2015-02-02T14:32:09Z</cp:lastPrinted>
  <dcterms:created xsi:type="dcterms:W3CDTF">1999-05-26T11:21:22Z</dcterms:created>
  <dcterms:modified xsi:type="dcterms:W3CDTF">2015-02-02T14:33:24Z</dcterms:modified>
</cp:coreProperties>
</file>