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ÖSEOĞLU" sheetId="1" r:id="rId1"/>
    <sheet name="İÇOFİS" sheetId="2" r:id="rId2"/>
    <sheet name="ŞEHİTLİK" sheetId="3" r:id="rId3"/>
    <sheet name="Sayfa1" sheetId="4" r:id="rId4"/>
  </sheets>
  <definedNames/>
  <calcPr fullCalcOnLoad="1"/>
</workbook>
</file>

<file path=xl/sharedStrings.xml><?xml version="1.0" encoding="utf-8"?>
<sst xmlns="http://schemas.openxmlformats.org/spreadsheetml/2006/main" count="717" uniqueCount="346">
  <si>
    <t>HİZMET YILI</t>
  </si>
  <si>
    <t>EŞ</t>
  </si>
  <si>
    <t>GAYRİ MENKUL</t>
  </si>
  <si>
    <t>S.NO:</t>
  </si>
  <si>
    <t>ADI SOYADI</t>
  </si>
  <si>
    <t>GÖREV YERİ</t>
  </si>
  <si>
    <t>YIL</t>
  </si>
  <si>
    <t>AY</t>
  </si>
  <si>
    <t>GÜN</t>
  </si>
  <si>
    <t>YIL PU</t>
  </si>
  <si>
    <t>AY PU.</t>
  </si>
  <si>
    <t>GÜN PU.</t>
  </si>
  <si>
    <t>HİZ. PUANI</t>
  </si>
  <si>
    <t>ÇALIŞIYOR -1</t>
  </si>
  <si>
    <t>ÇALIŞMIYOR +6</t>
  </si>
  <si>
    <t>ÇOCUK +3</t>
  </si>
  <si>
    <t>ANNE/ BABA +1</t>
  </si>
  <si>
    <t>VAR       -15</t>
  </si>
  <si>
    <t>YOK</t>
  </si>
  <si>
    <t>KONUT BEKLEME +1</t>
  </si>
  <si>
    <t>TOPLAM PUAN</t>
  </si>
  <si>
    <t>EKSİ PUAN</t>
  </si>
  <si>
    <t>GENEL PUAN</t>
  </si>
  <si>
    <t>KOMİSYON BAŞKANI</t>
  </si>
  <si>
    <t>ÜYE</t>
  </si>
  <si>
    <t>KÖSEOĞLU İL MİLLİ EĞİTİM MÜDÜRLÜK PERSONELİ SIRALAMA LİSTESİ</t>
  </si>
  <si>
    <t>Şeyhmus AY</t>
  </si>
  <si>
    <t>Ömer DÜNDAR</t>
  </si>
  <si>
    <t xml:space="preserve">İÇ OFİS LOJMANLARINA MÜRACAAT EDEN İL MİLLİ EĞİTİM MÜDÜRLÜĞÜ PERSONEL SIRA LİSTESİ </t>
  </si>
  <si>
    <t>Şube Müdürü</t>
  </si>
  <si>
    <t>ÜNVANI</t>
  </si>
  <si>
    <t>01-İl Milli Eğitim Müdürü</t>
  </si>
  <si>
    <t>Görev Tahsisi Sıra önceliği listesi</t>
  </si>
  <si>
    <t>03-İl Müdür Yardımcısı</t>
  </si>
  <si>
    <t>04-İl Şube Müdürü</t>
  </si>
  <si>
    <t>KÖSEOĞLU GÖREV TAHSİSLİ SIRALAMA LİSTESİ</t>
  </si>
  <si>
    <t>ŞEHİTLİK LOJMANLARINA MÜRACAAT EDEN PERSONEL SIRALAMA LİSTESİ (MEM.DIŞI)</t>
  </si>
  <si>
    <t>Ali Emiri O.O. Md.Yrd.</t>
  </si>
  <si>
    <t>İL MEM</t>
  </si>
  <si>
    <t>ANNE/BABA +1</t>
  </si>
  <si>
    <t>Öğretmen</t>
  </si>
  <si>
    <t>Memur</t>
  </si>
  <si>
    <t>KÖSEOĞLU LOJMANLARINA MÜRACAAT EDEN İLÇE PERSONELLERİ  SIRA LİSTESİ (MEM.DIŞI)</t>
  </si>
  <si>
    <t>İl MEM</t>
  </si>
  <si>
    <t>Abdulhalim KILIÇ</t>
  </si>
  <si>
    <t>Ataman YILDIZ</t>
  </si>
  <si>
    <t>Hülya SAĞGEÇİN</t>
  </si>
  <si>
    <t>Aydın KALENDER</t>
  </si>
  <si>
    <t>Hamdullah MUTLU</t>
  </si>
  <si>
    <t>SUR MEM</t>
  </si>
  <si>
    <t>Abdulmuttalip TUFAN</t>
  </si>
  <si>
    <t>YENİŞEHİR MEM</t>
  </si>
  <si>
    <t>Abdurrahman DEMİR</t>
  </si>
  <si>
    <t>Gazi İ.O.</t>
  </si>
  <si>
    <t>Zeynep TAŞ</t>
  </si>
  <si>
    <t>Şahin YAVUZ</t>
  </si>
  <si>
    <t>Rauf ORAKÇI</t>
  </si>
  <si>
    <t>DAHA ÖNCE LOJMANDA OTURANLAR</t>
  </si>
  <si>
    <t>Hüseyin ALKAN</t>
  </si>
  <si>
    <t xml:space="preserve">                                                                                                                                 </t>
  </si>
  <si>
    <t>000000000000000000000000000000000000000000000000000000000000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,0</t>
  </si>
  <si>
    <t>Ayşe Reyyan DİKLELİ</t>
  </si>
  <si>
    <t xml:space="preserve">İL MEM </t>
  </si>
  <si>
    <t>İsmail BALIK</t>
  </si>
  <si>
    <t>KAYAPINAR MEM</t>
  </si>
  <si>
    <t xml:space="preserve"> </t>
  </si>
  <si>
    <t>Ali ANALAY</t>
  </si>
  <si>
    <t>Sadrettin KAYA</t>
  </si>
  <si>
    <t>Yetkili Sendika Temsilcisi</t>
  </si>
  <si>
    <t>Mehmet Zeki ULUFER</t>
  </si>
  <si>
    <t>İMKB Karacadağ O.O.</t>
  </si>
  <si>
    <t>2015 YILI SIRA TAHSİSLİ LOJMAN BAŞVURULARI</t>
  </si>
  <si>
    <t>Remzi ÇAKIL</t>
  </si>
  <si>
    <t>İŞÇİ</t>
  </si>
  <si>
    <t>Naim UNAT</t>
  </si>
  <si>
    <t>MEMUR</t>
  </si>
  <si>
    <t>Abdurrahim KORKUTATA</t>
  </si>
  <si>
    <t>Lütfi ELBAHADIR</t>
  </si>
  <si>
    <t>Zehra ÖZALATAŞ</t>
  </si>
  <si>
    <t>Nurettin YILDIZ</t>
  </si>
  <si>
    <t>Gül KARDAŞ</t>
  </si>
  <si>
    <t>Mehmet YILDIZ</t>
  </si>
  <si>
    <t>Salim ÖZGEN</t>
  </si>
  <si>
    <t xml:space="preserve">Ayşe DİNÇ </t>
  </si>
  <si>
    <t>Gonca ARIÇ</t>
  </si>
  <si>
    <t>namık Kemal EML</t>
  </si>
  <si>
    <t>Ögretmen</t>
  </si>
  <si>
    <t>İşitme En.İ.O.</t>
  </si>
  <si>
    <t xml:space="preserve">Sertaç KURŞUNKAYA </t>
  </si>
  <si>
    <t>İL MEM (BAĞLAR)</t>
  </si>
  <si>
    <t>Selahattin DEMİR</t>
  </si>
  <si>
    <t>Öğretmen Sabri G.</t>
  </si>
  <si>
    <t>Şubat KAÇAN</t>
  </si>
  <si>
    <t>Mehmet ÇETİN</t>
  </si>
  <si>
    <t>Muhammed EKER</t>
  </si>
  <si>
    <t>İskan AYDENİZ</t>
  </si>
  <si>
    <t xml:space="preserve">DATEM </t>
  </si>
  <si>
    <t>Fırat HOCAOĞLU</t>
  </si>
  <si>
    <t xml:space="preserve">İstiklal İ.Ö. </t>
  </si>
  <si>
    <t>Dökmetaş İ.Ö.</t>
  </si>
  <si>
    <t>Yenişehir İ.Ö.</t>
  </si>
  <si>
    <t>Veysel DOĞAN</t>
  </si>
  <si>
    <t xml:space="preserve">Şair Sırrı Hanım </t>
  </si>
  <si>
    <t>Yaşar Eğitim Vakfi</t>
  </si>
  <si>
    <t>Cahit BÜDÜŞ</t>
  </si>
  <si>
    <t>BAĞLER MEM</t>
  </si>
  <si>
    <t>Ali AZ</t>
  </si>
  <si>
    <t>Bağlar Ram</t>
  </si>
  <si>
    <t>Şeyhmus ŞAHİN</t>
  </si>
  <si>
    <t>Burhanettin Yıldız</t>
  </si>
  <si>
    <t>şef</t>
  </si>
  <si>
    <t>Rıdvan BARUT</t>
  </si>
  <si>
    <t>Vali Ünal Erkan</t>
  </si>
  <si>
    <t>Doğan BAĞIRTAN</t>
  </si>
  <si>
    <t xml:space="preserve">Celal Güzelses </t>
  </si>
  <si>
    <t>Abdullah ÖZİŞÇİ</t>
  </si>
  <si>
    <t>süleyman Demirel L</t>
  </si>
  <si>
    <t>Cem FIRAT</t>
  </si>
  <si>
    <t>BAĞLAR MEM</t>
  </si>
  <si>
    <t>Necmettin DEĞER</t>
  </si>
  <si>
    <t>Zühal AKYOL</t>
  </si>
  <si>
    <t>70. YIL S.M.L.</t>
  </si>
  <si>
    <t>Murat ÇİFTÇİ</t>
  </si>
  <si>
    <t>Mesleki Eğitim M.</t>
  </si>
  <si>
    <t>Teknisyen</t>
  </si>
  <si>
    <t>Surkent İşitme E.</t>
  </si>
  <si>
    <t>Remzi DALIK</t>
  </si>
  <si>
    <t>İşçi</t>
  </si>
  <si>
    <t>Murat YILMAZ</t>
  </si>
  <si>
    <t>A.Kadir ZEYREK</t>
  </si>
  <si>
    <t>Remzi KATIRSÜREN</t>
  </si>
  <si>
    <t>Saliha AYKAN</t>
  </si>
  <si>
    <t>Gülay DOĞAN</t>
  </si>
  <si>
    <t>Bedri HAZANAY</t>
  </si>
  <si>
    <t>İdris ÇİN</t>
  </si>
  <si>
    <t>Necat ELİTAŞ</t>
  </si>
  <si>
    <t>Sibel SOYLUKAYA</t>
  </si>
  <si>
    <t>Nimetullah BALABAN</t>
  </si>
  <si>
    <t>İzzettin GÖRMEZ</t>
  </si>
  <si>
    <t>2015 YILI SIRA TAHSİSLİ İLÇELER LOJMAN BAŞVURULARI</t>
  </si>
  <si>
    <t xml:space="preserve">Yakup BERENT </t>
  </si>
  <si>
    <t>YENİŞEHİR RAM</t>
  </si>
  <si>
    <t>Şükran AKCAN DOĞAN</t>
  </si>
  <si>
    <t>Hasan Paşa O.O.</t>
  </si>
  <si>
    <t>Melis Diren LUKUMCİ</t>
  </si>
  <si>
    <t>Hazro Yazgı İ.O.</t>
  </si>
  <si>
    <t>Abdulkadir AŞAR</t>
  </si>
  <si>
    <t>Ali AYTEKİN</t>
  </si>
  <si>
    <t>Yol altı İ.O.</t>
  </si>
  <si>
    <t>Dilek HATUNOĞLU</t>
  </si>
  <si>
    <t>Hüseyin Uluğ İ.O.</t>
  </si>
  <si>
    <t>Kemal ŞANAY</t>
  </si>
  <si>
    <t>Özgür ÇİÇEK</t>
  </si>
  <si>
    <t>Zarova İ.O.</t>
  </si>
  <si>
    <t>Murat EKEN</t>
  </si>
  <si>
    <t>Sevgi YUSUFOĞLU</t>
  </si>
  <si>
    <t>Şht. Üs. Fehmi T aşkın</t>
  </si>
  <si>
    <t>Yener GÜMÜŞ</t>
  </si>
  <si>
    <t>Yavuz Selim</t>
  </si>
  <si>
    <t>Veysel KARATAŞ</t>
  </si>
  <si>
    <t>Büyük kadı İ.O.</t>
  </si>
  <si>
    <t>Seyfettin OKUR</t>
  </si>
  <si>
    <t>Büyükkadı O.O.</t>
  </si>
  <si>
    <t>Gülten ULAŞ</t>
  </si>
  <si>
    <t>Sema BALTAŞ</t>
  </si>
  <si>
    <t>Soğanlı İ.O.Ö</t>
  </si>
  <si>
    <t>Veysi YILDIZ</t>
  </si>
  <si>
    <t>Süleyman Nazif İ.O.</t>
  </si>
  <si>
    <t>Zülküf ER</t>
  </si>
  <si>
    <t>Ece RONA</t>
  </si>
  <si>
    <t>Ziya Gökalp İ.O</t>
  </si>
  <si>
    <t>İsmail KILIÇALAN</t>
  </si>
  <si>
    <t>Konacık İ.O.</t>
  </si>
  <si>
    <t>Rukiye ERDEM</t>
  </si>
  <si>
    <t>Cumhurriyet İ.O.</t>
  </si>
  <si>
    <t>Sabrullah BASKIN</t>
  </si>
  <si>
    <t>Burhan EKER</t>
  </si>
  <si>
    <t>Gaffar Okkan A.L.</t>
  </si>
  <si>
    <t>Sezen ÇAKIR</t>
  </si>
  <si>
    <t>Mehmet Dümran ASLAN</t>
  </si>
  <si>
    <t>Yunus Emre İ.Ö.</t>
  </si>
  <si>
    <t>Abdulkadir KAYA</t>
  </si>
  <si>
    <t>Anadolu İ.H.L.</t>
  </si>
  <si>
    <t>Yunus ŞİMŞEK</t>
  </si>
  <si>
    <t>Yenişer MEM</t>
  </si>
  <si>
    <t>Hayri YALÇIN</t>
  </si>
  <si>
    <t>H amravat İ.Ö.</t>
  </si>
  <si>
    <t>Mustafa BUGDAY</t>
  </si>
  <si>
    <t>Gazi. O.O.</t>
  </si>
  <si>
    <t>Selma GÜRHAN</t>
  </si>
  <si>
    <t>Sur Kent İ.E.O.</t>
  </si>
  <si>
    <t>Mehmet MARAL</t>
  </si>
  <si>
    <t>Dönümlü İ.Ö.</t>
  </si>
  <si>
    <t>85 Milli E.A.L.</t>
  </si>
  <si>
    <t>Rasim BALLIKAYA</t>
  </si>
  <si>
    <t>Hüseyin BİLGİN</t>
  </si>
  <si>
    <t>Merkez İ.H.L.</t>
  </si>
  <si>
    <t>Fırat GÖRMÜŞ</t>
  </si>
  <si>
    <t>Alattin SEVER</t>
  </si>
  <si>
    <t>BAGLAR MEM</t>
  </si>
  <si>
    <t>Mehmet ARAZ</t>
  </si>
  <si>
    <t>Dudu Rezzan GÜMÜŞ</t>
  </si>
  <si>
    <t>Yayha Kemal Beyatlı</t>
  </si>
  <si>
    <t>Mehmet İÇER</t>
  </si>
  <si>
    <t>Mesut OK</t>
  </si>
  <si>
    <t>Zülfi TURAN</t>
  </si>
  <si>
    <t>Diyarbakır Anaokulu</t>
  </si>
  <si>
    <t>Arif Eminoğlu İ.Ö.</t>
  </si>
  <si>
    <t>Abdurrahman AKTAN</t>
  </si>
  <si>
    <t>Kiptaş L.</t>
  </si>
  <si>
    <t>Nalan Almak KAYA</t>
  </si>
  <si>
    <t>Güvercinlik İ.Ö.</t>
  </si>
  <si>
    <t>Mehmet Fuat EKİNCİ</t>
  </si>
  <si>
    <t>Şair Sırrı hanım O.O.</t>
  </si>
  <si>
    <t>Suat ÇEVİK</t>
  </si>
  <si>
    <t>Senem HAZAR</t>
  </si>
  <si>
    <t>Toplu Konut O.O.</t>
  </si>
  <si>
    <t>Hatice Babrak YÜKSEL</t>
  </si>
  <si>
    <t>Yüzüncü Yıl İ.O</t>
  </si>
  <si>
    <t>Nigar ADEMYILMAZ</t>
  </si>
  <si>
    <t>5 Nisan İ.O.</t>
  </si>
  <si>
    <t>Faruk KURT</t>
  </si>
  <si>
    <t>Çakmak İ.O.</t>
  </si>
  <si>
    <t>Ömer UYANMIŞ</t>
  </si>
  <si>
    <t>Şht. Y. Bahtitar Er</t>
  </si>
  <si>
    <t>Haşim RECEPOĞLU</t>
  </si>
  <si>
    <t>A.Samet ALPAYCI</t>
  </si>
  <si>
    <t>Sadık ALKAL</t>
  </si>
  <si>
    <t>Hayri DİLMAN</t>
  </si>
  <si>
    <t>80. Cumhurriyet A.L.</t>
  </si>
  <si>
    <t>Mehmet DEMİR</t>
  </si>
  <si>
    <t>Ziya Gökalp A.L.</t>
  </si>
  <si>
    <t>Şükrü AKTAY</t>
  </si>
  <si>
    <t>Mehmet Sabri Güzel İ.O.</t>
  </si>
  <si>
    <t>Ayhan ÖZTURAN</t>
  </si>
  <si>
    <t>Muazzez S.K.M.L.</t>
  </si>
  <si>
    <t>Resul GERİKALAN</t>
  </si>
  <si>
    <t>Yunus Emreİ.O.</t>
  </si>
  <si>
    <t>Abdullah GÜNEŞ</t>
  </si>
  <si>
    <t>R.K.Cum.Fen L.</t>
  </si>
  <si>
    <t>İzzet TÜRKER</t>
  </si>
  <si>
    <t>DATEM</t>
  </si>
  <si>
    <t>Md. Yrd.</t>
  </si>
  <si>
    <t>Abdurrahman ARSLAN</t>
  </si>
  <si>
    <t>Zülküf BASKIN</t>
  </si>
  <si>
    <t>Yavuz Selim İ.Ö.</t>
  </si>
  <si>
    <t>DAHA ÖNCE  LOJMANDA OTURANLAR</t>
  </si>
  <si>
    <t>Mehmet EROL</t>
  </si>
  <si>
    <t>Nuriye Çelebi Eser</t>
  </si>
  <si>
    <t>Müslüm BURÇ</t>
  </si>
  <si>
    <t xml:space="preserve">Mahsun AY </t>
  </si>
  <si>
    <t>Ortaviran İ.O</t>
  </si>
  <si>
    <t>Mehmet Nuri KAYA</t>
  </si>
  <si>
    <t>MAARİF M.</t>
  </si>
  <si>
    <t>Ahmet YILDIZHAN</t>
  </si>
  <si>
    <t>Sül.D. M.T.A.L.</t>
  </si>
  <si>
    <t>Müdür</t>
  </si>
  <si>
    <t>Faruk ASLAN</t>
  </si>
  <si>
    <t>Koşuyolu O.O.</t>
  </si>
  <si>
    <t>Murat YÜKSEL</t>
  </si>
  <si>
    <t>Hazro Yazgı O.O.</t>
  </si>
  <si>
    <t>İhsan KOÇ</t>
  </si>
  <si>
    <t>Şht Bşk. Fatih Özdil</t>
  </si>
  <si>
    <t>Asım KAYA</t>
  </si>
  <si>
    <t>Mizgin KARADAĞ</t>
  </si>
  <si>
    <t>Ortaviran O.O.</t>
  </si>
  <si>
    <t>Abdulkerim KAYA</t>
  </si>
  <si>
    <t>Çakırkaya İ.O.</t>
  </si>
  <si>
    <t>Cuma ASLAN</t>
  </si>
  <si>
    <t>Nizam BİÇER</t>
  </si>
  <si>
    <t>Refik AKCAN</t>
  </si>
  <si>
    <t>Yuvacık İ.Ö.</t>
  </si>
  <si>
    <t>Erhan AKMERMER</t>
  </si>
  <si>
    <t>Bagıvar İ.O.</t>
  </si>
  <si>
    <t>M.Şerif KIZMAZ</t>
  </si>
  <si>
    <t>HANİ MEM</t>
  </si>
  <si>
    <t>Şb.MDR.</t>
  </si>
  <si>
    <t>Şb. Mdr.</t>
  </si>
  <si>
    <t>Sait TEMEŞ</t>
  </si>
  <si>
    <t>EGİL MEM</t>
  </si>
  <si>
    <t>Murat YURTTUTAN</t>
  </si>
  <si>
    <t>Mehmet UYGUN</t>
  </si>
  <si>
    <t>Selahattin E,BİSMİL</t>
  </si>
  <si>
    <t>Zeki  SAĞIR</t>
  </si>
  <si>
    <t xml:space="preserve">Yağmur YENİ </t>
  </si>
  <si>
    <t>İL  MEM</t>
  </si>
  <si>
    <t>2015     YILI SIRA TAHSİSLİ LOJMAN BAŞVURULARI</t>
  </si>
  <si>
    <t xml:space="preserve">Semra MEYLANİ </t>
  </si>
  <si>
    <t xml:space="preserve">Kız Anadoluİ.H.L. </t>
  </si>
  <si>
    <t>Hasan ARSLAN</t>
  </si>
  <si>
    <t>Şht J.Üst Tevfk P.</t>
  </si>
  <si>
    <t>Cesur SUNAR</t>
  </si>
  <si>
    <t>Akkoyunlu İ.O..</t>
  </si>
  <si>
    <t>Fikri AKTULUM</t>
  </si>
  <si>
    <t>Fatih KARA</t>
  </si>
  <si>
    <t>Ahmet Cemil SERHATLI</t>
  </si>
  <si>
    <t>Ayhan TÜRKER</t>
  </si>
  <si>
    <t>Türk Telekom</t>
  </si>
  <si>
    <t>Cihan TAŞ</t>
  </si>
  <si>
    <t>Şht.Polis Mehmet Elçn</t>
  </si>
  <si>
    <t>Mustafa ÇEVİK</t>
  </si>
  <si>
    <t>Hantepe İ.O.</t>
  </si>
  <si>
    <t>Resul ÖCALIR</t>
  </si>
  <si>
    <t>Vali G.Aydıner EML</t>
  </si>
  <si>
    <t>Ömer YAMAN</t>
  </si>
  <si>
    <t>Timuçin DURAN</t>
  </si>
  <si>
    <t>M.Sait SOLHAN</t>
  </si>
  <si>
    <t>Kırkağaç İ.Ö.</t>
  </si>
  <si>
    <t>Bedri BAL</t>
  </si>
  <si>
    <t>Solmaz İ.Ö..</t>
  </si>
  <si>
    <t>Sevda YILMAZ</t>
  </si>
  <si>
    <t>Özel Eğitim A.O.</t>
  </si>
  <si>
    <t>Zeki ÖZKAYA</t>
  </si>
  <si>
    <t xml:space="preserve">Evliya ÇELEBİ </t>
  </si>
  <si>
    <t>Erkan ÇELİK</t>
  </si>
  <si>
    <t>Akkoyunlu İ.Ö.</t>
  </si>
  <si>
    <t>Osman DEMİREL</t>
  </si>
  <si>
    <t>Kız İmam H.L</t>
  </si>
  <si>
    <t xml:space="preserve">Mustafa KAÇMAZ </t>
  </si>
  <si>
    <t>Yavuz Selim İ.Ö.O.</t>
  </si>
  <si>
    <t>2015 YILI SIRA TAHSİSLİ İL MİLLİ EĞİTİM LOJMAN BAŞVURULARI</t>
  </si>
  <si>
    <t xml:space="preserve">Mehmet Zeki ULUFER </t>
  </si>
  <si>
    <t xml:space="preserve">Engin EGE </t>
  </si>
  <si>
    <t>Ramazan KAŞHAN</t>
  </si>
  <si>
    <t xml:space="preserve">                </t>
  </si>
  <si>
    <t>İ.M.K.B.Karacağ O,O.</t>
  </si>
  <si>
    <t>Eğil Sarmaşık İ.O.</t>
  </si>
  <si>
    <t>Ticaret Borsası İ.O.</t>
  </si>
  <si>
    <t xml:space="preserve">02-Maarif Müf. Başkanı </t>
  </si>
  <si>
    <t xml:space="preserve">05-Maarif Müfettişi </t>
  </si>
  <si>
    <t>06-İlçe Milli Eğt.Müd.</t>
  </si>
  <si>
    <t>07-İlçe Şube Müdürü</t>
  </si>
  <si>
    <t>08-Kurum Müdürü</t>
  </si>
  <si>
    <t>9-Okul Müdürü</t>
  </si>
  <si>
    <t xml:space="preserve">Şahin SURMUŞ </t>
  </si>
  <si>
    <t>Kırmataş İ.O.</t>
  </si>
  <si>
    <t>Mahmut ELKANSU</t>
  </si>
  <si>
    <t>Şb.Mdr.</t>
  </si>
  <si>
    <t>Özel Eğit.Ana Okulu KP</t>
  </si>
  <si>
    <t>Yenişehir Mem</t>
  </si>
  <si>
    <t>Semra ÇAKIR</t>
  </si>
  <si>
    <t>FERAGAT</t>
  </si>
  <si>
    <t xml:space="preserve">FERAFAT </t>
  </si>
  <si>
    <t>YERLEŞTİ</t>
  </si>
  <si>
    <t xml:space="preserve">YERLEŞTİ </t>
  </si>
  <si>
    <t>FEREGAT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</si>
</sst>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"/>
      <color indexed="8"/>
      <name val="Arial Tur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1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4" fontId="0" fillId="0" borderId="10" xfId="0" applyNumberFormat="1" applyFill="1" applyBorder="1" applyAlignment="1">
      <alignment/>
    </xf>
    <xf numFmtId="19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2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94" fontId="0" fillId="32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7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/>
    </xf>
    <xf numFmtId="0" fontId="4" fillId="10" borderId="1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194" fontId="10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0" fillId="32" borderId="12" xfId="0" applyFill="1" applyBorder="1" applyAlignment="1">
      <alignment/>
    </xf>
    <xf numFmtId="2" fontId="0" fillId="32" borderId="10" xfId="0" applyNumberFormat="1" applyFill="1" applyBorder="1" applyAlignment="1">
      <alignment/>
    </xf>
    <xf numFmtId="194" fontId="0" fillId="32" borderId="10" xfId="0" applyNumberFormat="1" applyFill="1" applyBorder="1" applyAlignment="1">
      <alignment/>
    </xf>
    <xf numFmtId="0" fontId="0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0" fillId="38" borderId="10" xfId="0" applyFill="1" applyBorder="1" applyAlignment="1">
      <alignment/>
    </xf>
    <xf numFmtId="0" fontId="0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KÖSEOĞLU!#REF!</c:f>
              <c:strCache>
                <c:ptCount val="1"/>
                <c:pt idx="0">
                  <c:v>#BAŞV!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KÖSEOĞLU!#REF!</c:f>
              <c:numCache>
                <c:ptCount val="1"/>
                <c:pt idx="0">
                  <c:v>1</c:v>
                </c:pt>
              </c:numCache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graphicFrame>
      <xdr:nvGraphicFramePr>
        <xdr:cNvPr id="1" name="Grafik 23"/>
        <xdr:cNvGraphicFramePr/>
      </xdr:nvGraphicFramePr>
      <xdr:xfrm>
        <a:off x="1724025" y="19116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graphicFrame>
      <xdr:nvGraphicFramePr>
        <xdr:cNvPr id="2" name="Grafik 24"/>
        <xdr:cNvGraphicFramePr/>
      </xdr:nvGraphicFramePr>
      <xdr:xfrm>
        <a:off x="1724025" y="19431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="115" zoomScaleNormal="115" workbookViewId="0" topLeftCell="A1">
      <selection activeCell="B1" sqref="B1:U1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9.00390625" style="0" customWidth="1"/>
    <col min="4" max="4" width="11.421875" style="0" customWidth="1"/>
    <col min="5" max="6" width="3.421875" style="0" customWidth="1"/>
    <col min="7" max="7" width="4.851562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6.140625" style="0" customWidth="1"/>
    <col min="15" max="15" width="5.28125" style="0" customWidth="1"/>
    <col min="16" max="16" width="5.421875" style="0" customWidth="1"/>
    <col min="17" max="17" width="4.57421875" style="0" customWidth="1"/>
    <col min="18" max="18" width="5.57421875" style="0" customWidth="1"/>
    <col min="19" max="19" width="8.421875" style="0" customWidth="1"/>
    <col min="20" max="20" width="5.57421875" style="0" customWidth="1"/>
    <col min="21" max="21" width="7.28125" style="0" customWidth="1"/>
    <col min="22" max="22" width="0.2890625" style="0" customWidth="1"/>
  </cols>
  <sheetData>
    <row r="1" spans="2:21" ht="20.25">
      <c r="B1" s="108" t="s">
        <v>320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20.25" customHeight="1">
      <c r="A2" s="2"/>
      <c r="B2" s="109" t="s">
        <v>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1" ht="12.75">
      <c r="A3" s="2"/>
      <c r="B3" s="2"/>
      <c r="C3" s="2"/>
      <c r="D3" s="2"/>
      <c r="E3" s="106" t="s">
        <v>0</v>
      </c>
      <c r="F3" s="106"/>
      <c r="G3" s="106"/>
      <c r="H3" s="36"/>
      <c r="I3" s="36"/>
      <c r="J3" s="36"/>
      <c r="K3" s="36"/>
      <c r="L3" s="101" t="s">
        <v>1</v>
      </c>
      <c r="M3" s="101"/>
      <c r="N3" s="2"/>
      <c r="O3" s="2"/>
      <c r="P3" s="105" t="s">
        <v>2</v>
      </c>
      <c r="Q3" s="105"/>
      <c r="R3" s="2"/>
      <c r="S3" s="2"/>
      <c r="T3" s="2"/>
      <c r="U3" s="2"/>
    </row>
    <row r="4" spans="1:21" ht="35.25" customHeight="1">
      <c r="A4" s="31" t="s">
        <v>3</v>
      </c>
      <c r="B4" s="35" t="s">
        <v>4</v>
      </c>
      <c r="C4" s="30" t="s">
        <v>5</v>
      </c>
      <c r="D4" s="27" t="s">
        <v>30</v>
      </c>
      <c r="E4" s="3" t="s">
        <v>6</v>
      </c>
      <c r="F4" s="3" t="s">
        <v>7</v>
      </c>
      <c r="G4" s="3" t="s">
        <v>8</v>
      </c>
      <c r="H4" s="23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5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 ht="12" customHeight="1">
      <c r="A5" s="2">
        <v>1</v>
      </c>
      <c r="B5" s="43" t="s">
        <v>130</v>
      </c>
      <c r="C5" s="14" t="s">
        <v>38</v>
      </c>
      <c r="D5" s="93" t="s">
        <v>341</v>
      </c>
      <c r="E5" s="12">
        <v>29</v>
      </c>
      <c r="F5" s="12">
        <v>1</v>
      </c>
      <c r="G5" s="12">
        <v>7</v>
      </c>
      <c r="H5" s="24">
        <f aca="true" t="shared" si="0" ref="H5:H23">SUM(E5*5)</f>
        <v>145</v>
      </c>
      <c r="I5" s="12">
        <f aca="true" t="shared" si="1" ref="I5:I23">SUM(F5*5/12)</f>
        <v>0.4166666666666667</v>
      </c>
      <c r="J5" s="12">
        <f aca="true" t="shared" si="2" ref="J5:J23">SUM(G5*5/365)</f>
        <v>0.0958904109589041</v>
      </c>
      <c r="K5" s="12">
        <f aca="true" t="shared" si="3" ref="K5:K23">SUM(H5:J5)</f>
        <v>145.51255707762556</v>
      </c>
      <c r="L5" s="12">
        <v>0</v>
      </c>
      <c r="M5" s="12">
        <v>6</v>
      </c>
      <c r="N5" s="12">
        <v>6</v>
      </c>
      <c r="O5" s="12">
        <v>0</v>
      </c>
      <c r="P5" s="12">
        <v>15</v>
      </c>
      <c r="Q5" s="12">
        <v>0</v>
      </c>
      <c r="R5" s="12">
        <v>0</v>
      </c>
      <c r="S5" s="13">
        <f aca="true" t="shared" si="4" ref="S5:S23">SUM(K5,M5,N5,O5,Q5,R5)</f>
        <v>157.51255707762556</v>
      </c>
      <c r="T5" s="12">
        <f aca="true" t="shared" si="5" ref="T5:T23">SUM(L5,P5)</f>
        <v>15</v>
      </c>
      <c r="U5" s="19">
        <f aca="true" t="shared" si="6" ref="U5:U23">SUM(S5-T5)</f>
        <v>142.51255707762556</v>
      </c>
    </row>
    <row r="6" spans="1:21" ht="12" customHeight="1">
      <c r="A6" s="2">
        <v>2</v>
      </c>
      <c r="B6" s="43" t="s">
        <v>131</v>
      </c>
      <c r="C6" s="14" t="s">
        <v>38</v>
      </c>
      <c r="D6" s="93" t="s">
        <v>341</v>
      </c>
      <c r="E6" s="12">
        <v>26</v>
      </c>
      <c r="F6" s="12">
        <v>3</v>
      </c>
      <c r="G6" s="12">
        <v>4</v>
      </c>
      <c r="H6" s="24">
        <f t="shared" si="0"/>
        <v>130</v>
      </c>
      <c r="I6" s="12">
        <f t="shared" si="1"/>
        <v>1.25</v>
      </c>
      <c r="J6" s="12">
        <f t="shared" si="2"/>
        <v>0.0547945205479452</v>
      </c>
      <c r="K6" s="12">
        <f t="shared" si="3"/>
        <v>131.30479452054794</v>
      </c>
      <c r="L6" s="12">
        <v>0</v>
      </c>
      <c r="M6" s="12">
        <v>0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137.30479452054794</v>
      </c>
      <c r="T6" s="12">
        <f t="shared" si="5"/>
        <v>0</v>
      </c>
      <c r="U6" s="19">
        <f t="shared" si="6"/>
        <v>137.30479452054794</v>
      </c>
    </row>
    <row r="7" spans="1:21" ht="12" customHeight="1">
      <c r="A7" s="2">
        <v>3</v>
      </c>
      <c r="B7" s="43" t="s">
        <v>47</v>
      </c>
      <c r="C7" s="14" t="s">
        <v>38</v>
      </c>
      <c r="D7" s="93" t="s">
        <v>341</v>
      </c>
      <c r="E7" s="12">
        <v>25</v>
      </c>
      <c r="F7" s="12">
        <v>3</v>
      </c>
      <c r="G7" s="12">
        <v>0</v>
      </c>
      <c r="H7" s="24">
        <f t="shared" si="0"/>
        <v>125</v>
      </c>
      <c r="I7" s="12">
        <f t="shared" si="1"/>
        <v>1.25</v>
      </c>
      <c r="J7" s="12">
        <f t="shared" si="2"/>
        <v>0</v>
      </c>
      <c r="K7" s="12">
        <f t="shared" si="3"/>
        <v>126.25</v>
      </c>
      <c r="L7" s="12">
        <v>0</v>
      </c>
      <c r="M7" s="12">
        <v>6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f t="shared" si="4"/>
        <v>132.25</v>
      </c>
      <c r="T7" s="12">
        <f t="shared" si="5"/>
        <v>0</v>
      </c>
      <c r="U7" s="19">
        <f t="shared" si="6"/>
        <v>132.25</v>
      </c>
    </row>
    <row r="8" spans="1:21" ht="12" customHeight="1">
      <c r="A8" s="2">
        <v>4</v>
      </c>
      <c r="B8" s="43" t="s">
        <v>136</v>
      </c>
      <c r="C8" s="14" t="s">
        <v>38</v>
      </c>
      <c r="D8" s="93" t="s">
        <v>343</v>
      </c>
      <c r="E8" s="12">
        <v>22</v>
      </c>
      <c r="F8" s="12">
        <v>0</v>
      </c>
      <c r="G8" s="12">
        <v>28</v>
      </c>
      <c r="H8" s="24">
        <f t="shared" si="0"/>
        <v>110</v>
      </c>
      <c r="I8" s="12">
        <f t="shared" si="1"/>
        <v>0</v>
      </c>
      <c r="J8" s="12">
        <f t="shared" si="2"/>
        <v>0.3835616438356164</v>
      </c>
      <c r="K8" s="12">
        <f t="shared" si="3"/>
        <v>110.38356164383562</v>
      </c>
      <c r="L8" s="12">
        <v>0</v>
      </c>
      <c r="M8" s="12">
        <v>0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116.38356164383562</v>
      </c>
      <c r="T8" s="12">
        <f t="shared" si="5"/>
        <v>0</v>
      </c>
      <c r="U8" s="19">
        <f t="shared" si="6"/>
        <v>116.38356164383562</v>
      </c>
    </row>
    <row r="9" spans="1:21" ht="12" customHeight="1">
      <c r="A9" s="2">
        <v>5</v>
      </c>
      <c r="B9" s="43" t="s">
        <v>46</v>
      </c>
      <c r="C9" s="14" t="s">
        <v>38</v>
      </c>
      <c r="D9" s="93" t="s">
        <v>341</v>
      </c>
      <c r="E9" s="12">
        <v>24</v>
      </c>
      <c r="F9" s="12">
        <v>0</v>
      </c>
      <c r="G9" s="12">
        <v>0</v>
      </c>
      <c r="H9" s="24">
        <f t="shared" si="0"/>
        <v>120</v>
      </c>
      <c r="I9" s="12">
        <f t="shared" si="1"/>
        <v>0</v>
      </c>
      <c r="J9" s="12">
        <f t="shared" si="2"/>
        <v>0</v>
      </c>
      <c r="K9" s="12">
        <f t="shared" si="3"/>
        <v>120</v>
      </c>
      <c r="L9" s="12">
        <v>0</v>
      </c>
      <c r="M9" s="12">
        <v>0</v>
      </c>
      <c r="N9" s="12">
        <v>0</v>
      </c>
      <c r="O9" s="12">
        <v>0</v>
      </c>
      <c r="P9" s="12">
        <v>15</v>
      </c>
      <c r="Q9" s="12">
        <v>0</v>
      </c>
      <c r="R9" s="12">
        <v>0</v>
      </c>
      <c r="S9" s="13">
        <f t="shared" si="4"/>
        <v>120</v>
      </c>
      <c r="T9" s="12">
        <f t="shared" si="5"/>
        <v>15</v>
      </c>
      <c r="U9" s="19">
        <f t="shared" si="6"/>
        <v>105</v>
      </c>
    </row>
    <row r="10" spans="1:21" ht="12" customHeight="1">
      <c r="A10" s="2">
        <v>6</v>
      </c>
      <c r="B10" s="43" t="s">
        <v>48</v>
      </c>
      <c r="C10" s="14" t="s">
        <v>38</v>
      </c>
      <c r="D10" s="93" t="s">
        <v>341</v>
      </c>
      <c r="E10" s="46">
        <v>18</v>
      </c>
      <c r="F10" s="46">
        <v>4</v>
      </c>
      <c r="G10" s="46">
        <v>10</v>
      </c>
      <c r="H10" s="47">
        <f t="shared" si="0"/>
        <v>90</v>
      </c>
      <c r="I10" s="46">
        <f t="shared" si="1"/>
        <v>1.6666666666666667</v>
      </c>
      <c r="J10" s="46">
        <f t="shared" si="2"/>
        <v>0.136986301369863</v>
      </c>
      <c r="K10" s="46">
        <f t="shared" si="3"/>
        <v>91.80365296803653</v>
      </c>
      <c r="L10" s="12">
        <v>0</v>
      </c>
      <c r="M10" s="12">
        <v>6</v>
      </c>
      <c r="N10" s="12">
        <v>6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103.80365296803653</v>
      </c>
      <c r="T10" s="12">
        <f t="shared" si="5"/>
        <v>0</v>
      </c>
      <c r="U10" s="19">
        <f t="shared" si="6"/>
        <v>103.80365296803653</v>
      </c>
    </row>
    <row r="11" spans="1:21" ht="12" customHeight="1">
      <c r="A11" s="2">
        <v>7</v>
      </c>
      <c r="B11" s="43" t="s">
        <v>134</v>
      </c>
      <c r="C11" s="14" t="s">
        <v>38</v>
      </c>
      <c r="D11" s="93" t="s">
        <v>341</v>
      </c>
      <c r="E11" s="46">
        <v>17</v>
      </c>
      <c r="F11" s="46">
        <v>11</v>
      </c>
      <c r="G11" s="46">
        <v>4</v>
      </c>
      <c r="H11" s="47">
        <f t="shared" si="0"/>
        <v>85</v>
      </c>
      <c r="I11" s="46">
        <f t="shared" si="1"/>
        <v>4.583333333333333</v>
      </c>
      <c r="J11" s="46">
        <f t="shared" si="2"/>
        <v>0.0547945205479452</v>
      </c>
      <c r="K11" s="46">
        <f t="shared" si="3"/>
        <v>89.63812785388127</v>
      </c>
      <c r="L11" s="12">
        <v>0</v>
      </c>
      <c r="M11" s="12">
        <v>6</v>
      </c>
      <c r="N11" s="12">
        <v>6</v>
      </c>
      <c r="O11" s="12">
        <v>0</v>
      </c>
      <c r="P11" s="12">
        <v>0</v>
      </c>
      <c r="Q11" s="12">
        <v>0</v>
      </c>
      <c r="R11" s="12">
        <v>0</v>
      </c>
      <c r="S11" s="13">
        <f t="shared" si="4"/>
        <v>101.63812785388127</v>
      </c>
      <c r="T11" s="12">
        <f t="shared" si="5"/>
        <v>0</v>
      </c>
      <c r="U11" s="19">
        <f t="shared" si="6"/>
        <v>101.63812785388127</v>
      </c>
    </row>
    <row r="12" spans="1:21" ht="12" customHeight="1">
      <c r="A12" s="2">
        <v>8</v>
      </c>
      <c r="B12" s="14" t="s">
        <v>137</v>
      </c>
      <c r="C12" s="14" t="s">
        <v>38</v>
      </c>
      <c r="D12" s="93" t="s">
        <v>343</v>
      </c>
      <c r="E12" s="12">
        <v>20</v>
      </c>
      <c r="F12" s="12">
        <v>2</v>
      </c>
      <c r="G12" s="12">
        <v>7</v>
      </c>
      <c r="H12" s="24">
        <f t="shared" si="0"/>
        <v>100</v>
      </c>
      <c r="I12" s="12">
        <f t="shared" si="1"/>
        <v>0.8333333333333334</v>
      </c>
      <c r="J12" s="12">
        <f t="shared" si="2"/>
        <v>0.0958904109589041</v>
      </c>
      <c r="K12" s="12">
        <f t="shared" si="3"/>
        <v>100.92922374429223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4"/>
        <v>100.92922374429223</v>
      </c>
      <c r="T12" s="12">
        <f t="shared" si="5"/>
        <v>0</v>
      </c>
      <c r="U12" s="19">
        <f t="shared" si="6"/>
        <v>100.92922374429223</v>
      </c>
    </row>
    <row r="13" spans="1:21" ht="12" customHeight="1">
      <c r="A13" s="2">
        <v>9</v>
      </c>
      <c r="B13" s="14" t="s">
        <v>45</v>
      </c>
      <c r="C13" s="14" t="s">
        <v>38</v>
      </c>
      <c r="D13" s="93" t="s">
        <v>341</v>
      </c>
      <c r="E13" s="12">
        <v>20</v>
      </c>
      <c r="F13" s="12">
        <v>6</v>
      </c>
      <c r="G13" s="12">
        <v>26</v>
      </c>
      <c r="H13" s="24">
        <f t="shared" si="0"/>
        <v>100</v>
      </c>
      <c r="I13" s="12">
        <f t="shared" si="1"/>
        <v>2.5</v>
      </c>
      <c r="J13" s="12">
        <f t="shared" si="2"/>
        <v>0.3561643835616438</v>
      </c>
      <c r="K13" s="12">
        <f t="shared" si="3"/>
        <v>102.85616438356165</v>
      </c>
      <c r="L13" s="12">
        <v>0</v>
      </c>
      <c r="M13" s="12">
        <v>6</v>
      </c>
      <c r="N13" s="12">
        <v>6</v>
      </c>
      <c r="O13" s="12">
        <v>0</v>
      </c>
      <c r="P13" s="12">
        <v>15</v>
      </c>
      <c r="Q13" s="12">
        <v>0</v>
      </c>
      <c r="R13" s="12">
        <v>0</v>
      </c>
      <c r="S13" s="13">
        <f t="shared" si="4"/>
        <v>114.85616438356165</v>
      </c>
      <c r="T13" s="12">
        <f t="shared" si="5"/>
        <v>15</v>
      </c>
      <c r="U13" s="19">
        <f t="shared" si="6"/>
        <v>99.85616438356165</v>
      </c>
    </row>
    <row r="14" spans="1:21" ht="12" customHeight="1">
      <c r="A14" s="2">
        <v>10</v>
      </c>
      <c r="B14" s="14" t="s">
        <v>135</v>
      </c>
      <c r="C14" s="14" t="s">
        <v>38</v>
      </c>
      <c r="D14" s="14" t="s">
        <v>41</v>
      </c>
      <c r="E14" s="12">
        <v>20</v>
      </c>
      <c r="F14" s="12">
        <v>6</v>
      </c>
      <c r="G14" s="12">
        <v>16</v>
      </c>
      <c r="H14" s="24">
        <f t="shared" si="0"/>
        <v>100</v>
      </c>
      <c r="I14" s="12">
        <f t="shared" si="1"/>
        <v>2.5</v>
      </c>
      <c r="J14" s="12">
        <f t="shared" si="2"/>
        <v>0.2191780821917808</v>
      </c>
      <c r="K14" s="12">
        <f t="shared" si="3"/>
        <v>102.71917808219177</v>
      </c>
      <c r="L14" s="12">
        <v>0</v>
      </c>
      <c r="M14" s="12">
        <v>6</v>
      </c>
      <c r="N14" s="12">
        <v>6</v>
      </c>
      <c r="O14" s="12">
        <v>0</v>
      </c>
      <c r="P14" s="12">
        <v>15</v>
      </c>
      <c r="Q14" s="12">
        <v>0</v>
      </c>
      <c r="R14" s="12">
        <v>0</v>
      </c>
      <c r="S14" s="13">
        <f t="shared" si="4"/>
        <v>114.71917808219177</v>
      </c>
      <c r="T14" s="12">
        <f t="shared" si="5"/>
        <v>15</v>
      </c>
      <c r="U14" s="19">
        <f t="shared" si="6"/>
        <v>99.71917808219177</v>
      </c>
    </row>
    <row r="15" spans="1:21" ht="12" customHeight="1">
      <c r="A15" s="2">
        <v>11</v>
      </c>
      <c r="B15" s="14" t="s">
        <v>126</v>
      </c>
      <c r="C15" s="14" t="s">
        <v>38</v>
      </c>
      <c r="D15" s="14" t="s">
        <v>127</v>
      </c>
      <c r="E15" s="46">
        <v>17</v>
      </c>
      <c r="F15" s="46">
        <v>5</v>
      </c>
      <c r="G15" s="46">
        <v>6</v>
      </c>
      <c r="H15" s="47">
        <f t="shared" si="0"/>
        <v>85</v>
      </c>
      <c r="I15" s="46">
        <f t="shared" si="1"/>
        <v>2.0833333333333335</v>
      </c>
      <c r="J15" s="46">
        <f t="shared" si="2"/>
        <v>0.0821917808219178</v>
      </c>
      <c r="K15" s="46">
        <f t="shared" si="3"/>
        <v>87.16552511415524</v>
      </c>
      <c r="L15" s="12">
        <v>0</v>
      </c>
      <c r="M15" s="12">
        <v>6</v>
      </c>
      <c r="N15" s="12">
        <v>6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99.16552511415524</v>
      </c>
      <c r="T15" s="12">
        <f t="shared" si="5"/>
        <v>0</v>
      </c>
      <c r="U15" s="19">
        <f t="shared" si="6"/>
        <v>99.16552511415524</v>
      </c>
    </row>
    <row r="16" spans="1:21" ht="12" customHeight="1">
      <c r="A16" s="2">
        <v>12</v>
      </c>
      <c r="B16" s="14" t="s">
        <v>138</v>
      </c>
      <c r="C16" s="14" t="s">
        <v>38</v>
      </c>
      <c r="D16" s="14" t="s">
        <v>127</v>
      </c>
      <c r="E16" s="12">
        <v>18</v>
      </c>
      <c r="F16" s="12">
        <v>9</v>
      </c>
      <c r="G16" s="12">
        <v>8</v>
      </c>
      <c r="H16" s="24">
        <f t="shared" si="0"/>
        <v>90</v>
      </c>
      <c r="I16" s="12">
        <f t="shared" si="1"/>
        <v>3.75</v>
      </c>
      <c r="J16" s="12">
        <f t="shared" si="2"/>
        <v>0.1095890410958904</v>
      </c>
      <c r="K16" s="12">
        <f t="shared" si="3"/>
        <v>93.85958904109589</v>
      </c>
      <c r="L16" s="12">
        <v>0</v>
      </c>
      <c r="M16" s="12">
        <v>6</v>
      </c>
      <c r="N16" s="12">
        <v>6</v>
      </c>
      <c r="O16" s="12">
        <v>0</v>
      </c>
      <c r="P16" s="12">
        <v>15</v>
      </c>
      <c r="Q16" s="12">
        <v>0</v>
      </c>
      <c r="R16" s="12">
        <v>0</v>
      </c>
      <c r="S16" s="13">
        <f t="shared" si="4"/>
        <v>105.85958904109589</v>
      </c>
      <c r="T16" s="12">
        <f t="shared" si="5"/>
        <v>15</v>
      </c>
      <c r="U16" s="19">
        <f t="shared" si="6"/>
        <v>90.85958904109589</v>
      </c>
    </row>
    <row r="17" spans="1:21" ht="12.75">
      <c r="A17" s="2">
        <v>13</v>
      </c>
      <c r="B17" s="14" t="s">
        <v>128</v>
      </c>
      <c r="C17" s="14" t="s">
        <v>38</v>
      </c>
      <c r="D17" s="14" t="s">
        <v>127</v>
      </c>
      <c r="E17" s="12">
        <v>15</v>
      </c>
      <c r="F17" s="12">
        <v>5</v>
      </c>
      <c r="G17" s="12">
        <v>5</v>
      </c>
      <c r="H17" s="24">
        <f t="shared" si="0"/>
        <v>75</v>
      </c>
      <c r="I17" s="12">
        <f t="shared" si="1"/>
        <v>2.0833333333333335</v>
      </c>
      <c r="J17" s="12">
        <f t="shared" si="2"/>
        <v>0.0684931506849315</v>
      </c>
      <c r="K17" s="12">
        <f t="shared" si="3"/>
        <v>77.15182648401826</v>
      </c>
      <c r="L17" s="12">
        <v>0</v>
      </c>
      <c r="M17" s="12">
        <v>6</v>
      </c>
      <c r="N17" s="12">
        <v>6</v>
      </c>
      <c r="O17" s="12">
        <v>0</v>
      </c>
      <c r="P17" s="12">
        <v>0</v>
      </c>
      <c r="Q17" s="12">
        <v>0</v>
      </c>
      <c r="R17" s="12">
        <v>0</v>
      </c>
      <c r="S17" s="13">
        <f t="shared" si="4"/>
        <v>89.15182648401826</v>
      </c>
      <c r="T17" s="12">
        <f t="shared" si="5"/>
        <v>0</v>
      </c>
      <c r="U17" s="19">
        <f t="shared" si="6"/>
        <v>89.15182648401826</v>
      </c>
    </row>
    <row r="18" spans="1:21" ht="14.25" customHeight="1">
      <c r="A18" s="2">
        <v>14</v>
      </c>
      <c r="B18" s="14" t="s">
        <v>132</v>
      </c>
      <c r="C18" s="14" t="s">
        <v>38</v>
      </c>
      <c r="D18" s="14" t="s">
        <v>41</v>
      </c>
      <c r="E18" s="12">
        <v>14</v>
      </c>
      <c r="F18" s="12">
        <v>2</v>
      </c>
      <c r="G18" s="12">
        <v>5</v>
      </c>
      <c r="H18" s="24">
        <f t="shared" si="0"/>
        <v>70</v>
      </c>
      <c r="I18" s="12">
        <f t="shared" si="1"/>
        <v>0.8333333333333334</v>
      </c>
      <c r="J18" s="12">
        <f t="shared" si="2"/>
        <v>0.0684931506849315</v>
      </c>
      <c r="K18" s="12">
        <f t="shared" si="3"/>
        <v>70.90182648401826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f t="shared" si="4"/>
        <v>70.90182648401826</v>
      </c>
      <c r="T18" s="12">
        <f t="shared" si="5"/>
        <v>0</v>
      </c>
      <c r="U18" s="19">
        <f t="shared" si="6"/>
        <v>70.90182648401826</v>
      </c>
    </row>
    <row r="19" spans="1:21" ht="12.75">
      <c r="A19" s="2">
        <v>15</v>
      </c>
      <c r="B19" s="14" t="s">
        <v>61</v>
      </c>
      <c r="C19" s="14" t="s">
        <v>38</v>
      </c>
      <c r="D19" s="14" t="s">
        <v>41</v>
      </c>
      <c r="E19" s="12">
        <v>14</v>
      </c>
      <c r="F19" s="12">
        <v>2</v>
      </c>
      <c r="G19" s="12">
        <v>0</v>
      </c>
      <c r="H19" s="24">
        <f t="shared" si="0"/>
        <v>70</v>
      </c>
      <c r="I19" s="12">
        <f t="shared" si="1"/>
        <v>0.8333333333333334</v>
      </c>
      <c r="J19" s="12">
        <f t="shared" si="2"/>
        <v>0</v>
      </c>
      <c r="K19" s="12">
        <f t="shared" si="3"/>
        <v>70.83333333333333</v>
      </c>
      <c r="L19" s="12">
        <v>0</v>
      </c>
      <c r="M19" s="12">
        <v>0</v>
      </c>
      <c r="N19" s="12">
        <v>0</v>
      </c>
      <c r="O19" s="12">
        <v>0</v>
      </c>
      <c r="P19" s="12">
        <v>15</v>
      </c>
      <c r="Q19" s="12">
        <v>0</v>
      </c>
      <c r="R19" s="12">
        <v>0</v>
      </c>
      <c r="S19" s="13">
        <f t="shared" si="4"/>
        <v>70.83333333333333</v>
      </c>
      <c r="T19" s="12">
        <f t="shared" si="5"/>
        <v>15</v>
      </c>
      <c r="U19" s="19">
        <f t="shared" si="6"/>
        <v>55.83333333333333</v>
      </c>
    </row>
    <row r="20" spans="1:21" ht="14.25" customHeight="1">
      <c r="A20" s="2">
        <v>16</v>
      </c>
      <c r="B20" s="14" t="s">
        <v>129</v>
      </c>
      <c r="C20" s="14" t="s">
        <v>38</v>
      </c>
      <c r="D20" s="14" t="s">
        <v>41</v>
      </c>
      <c r="E20" s="12">
        <v>12</v>
      </c>
      <c r="F20" s="12">
        <v>5</v>
      </c>
      <c r="G20" s="12">
        <v>26</v>
      </c>
      <c r="H20" s="24">
        <f t="shared" si="0"/>
        <v>60</v>
      </c>
      <c r="I20" s="12">
        <f t="shared" si="1"/>
        <v>2.0833333333333335</v>
      </c>
      <c r="J20" s="12">
        <f t="shared" si="2"/>
        <v>0.3561643835616438</v>
      </c>
      <c r="K20" s="12">
        <f t="shared" si="3"/>
        <v>62.43949771689498</v>
      </c>
      <c r="L20" s="12">
        <v>0</v>
      </c>
      <c r="M20" s="12">
        <v>6</v>
      </c>
      <c r="N20" s="12">
        <v>0</v>
      </c>
      <c r="O20" s="12">
        <v>0</v>
      </c>
      <c r="P20" s="12">
        <v>15</v>
      </c>
      <c r="Q20" s="12">
        <v>0</v>
      </c>
      <c r="R20" s="12">
        <v>0</v>
      </c>
      <c r="S20" s="13">
        <f t="shared" si="4"/>
        <v>68.43949771689498</v>
      </c>
      <c r="T20" s="12">
        <f t="shared" si="5"/>
        <v>15</v>
      </c>
      <c r="U20" s="19">
        <f t="shared" si="6"/>
        <v>53.43949771689498</v>
      </c>
    </row>
    <row r="21" spans="1:21" ht="14.25" customHeight="1">
      <c r="A21" s="2">
        <v>17</v>
      </c>
      <c r="B21" s="2" t="s">
        <v>284</v>
      </c>
      <c r="C21" s="2" t="s">
        <v>285</v>
      </c>
      <c r="D21" s="2" t="s">
        <v>41</v>
      </c>
      <c r="E21" s="12">
        <v>4</v>
      </c>
      <c r="F21" s="12">
        <v>5</v>
      </c>
      <c r="G21" s="12">
        <v>0</v>
      </c>
      <c r="H21" s="24">
        <f t="shared" si="0"/>
        <v>20</v>
      </c>
      <c r="I21" s="12">
        <f t="shared" si="1"/>
        <v>2.0833333333333335</v>
      </c>
      <c r="J21" s="12">
        <f t="shared" si="2"/>
        <v>0</v>
      </c>
      <c r="K21" s="12">
        <f t="shared" si="3"/>
        <v>22.083333333333332</v>
      </c>
      <c r="L21" s="12">
        <v>0</v>
      </c>
      <c r="M21" s="12">
        <v>6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f t="shared" si="4"/>
        <v>28.083333333333332</v>
      </c>
      <c r="T21" s="12">
        <f t="shared" si="5"/>
        <v>0</v>
      </c>
      <c r="U21" s="19">
        <f t="shared" si="6"/>
        <v>28.083333333333332</v>
      </c>
    </row>
    <row r="22" spans="1:21" ht="15" customHeight="1">
      <c r="A22" s="2">
        <v>18</v>
      </c>
      <c r="B22" s="14" t="s">
        <v>340</v>
      </c>
      <c r="C22" s="14" t="s">
        <v>38</v>
      </c>
      <c r="D22" s="14" t="s">
        <v>41</v>
      </c>
      <c r="E22" s="12">
        <v>0</v>
      </c>
      <c r="F22" s="12">
        <v>10</v>
      </c>
      <c r="G22" s="12">
        <v>27</v>
      </c>
      <c r="H22" s="24">
        <f t="shared" si="0"/>
        <v>0</v>
      </c>
      <c r="I22" s="12">
        <f t="shared" si="1"/>
        <v>4.166666666666667</v>
      </c>
      <c r="J22" s="12">
        <f t="shared" si="2"/>
        <v>0.3698630136986301</v>
      </c>
      <c r="K22" s="12">
        <f t="shared" si="3"/>
        <v>4.536529680365297</v>
      </c>
      <c r="L22" s="12">
        <v>0</v>
      </c>
      <c r="M22" s="12">
        <v>6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>
        <f t="shared" si="4"/>
        <v>10.536529680365298</v>
      </c>
      <c r="T22" s="12">
        <f t="shared" si="5"/>
        <v>0</v>
      </c>
      <c r="U22" s="19">
        <f t="shared" si="6"/>
        <v>10.536529680365298</v>
      </c>
    </row>
    <row r="23" spans="1:21" ht="12.75">
      <c r="A23" s="2">
        <v>19</v>
      </c>
      <c r="B23" s="14" t="s">
        <v>133</v>
      </c>
      <c r="C23" s="14" t="s">
        <v>38</v>
      </c>
      <c r="D23" s="14" t="s">
        <v>41</v>
      </c>
      <c r="E23" s="12">
        <v>2</v>
      </c>
      <c r="F23" s="12">
        <v>0</v>
      </c>
      <c r="G23" s="12">
        <v>8</v>
      </c>
      <c r="H23" s="24">
        <f t="shared" si="0"/>
        <v>10</v>
      </c>
      <c r="I23" s="12">
        <f t="shared" si="1"/>
        <v>0</v>
      </c>
      <c r="J23" s="12">
        <f t="shared" si="2"/>
        <v>0.1095890410958904</v>
      </c>
      <c r="K23" s="12">
        <f t="shared" si="3"/>
        <v>10.10958904109589</v>
      </c>
      <c r="L23" s="12">
        <v>0</v>
      </c>
      <c r="M23" s="12">
        <v>6</v>
      </c>
      <c r="N23" s="12">
        <v>6</v>
      </c>
      <c r="O23" s="12">
        <v>0</v>
      </c>
      <c r="P23" s="12">
        <v>15</v>
      </c>
      <c r="Q23" s="12">
        <v>0</v>
      </c>
      <c r="R23" s="12">
        <v>0</v>
      </c>
      <c r="S23" s="13">
        <f t="shared" si="4"/>
        <v>22.10958904109589</v>
      </c>
      <c r="T23" s="12">
        <f t="shared" si="5"/>
        <v>15</v>
      </c>
      <c r="U23" s="19">
        <f t="shared" si="6"/>
        <v>7.109589041095891</v>
      </c>
    </row>
    <row r="24" spans="1:21" ht="20.25">
      <c r="A24" s="2"/>
      <c r="B24" s="97" t="s">
        <v>139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25.5" customHeight="1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  <row r="26" spans="1:24" ht="12" customHeight="1">
      <c r="A26" s="2"/>
      <c r="B26" s="2"/>
      <c r="C26" s="2"/>
      <c r="D26" s="2"/>
      <c r="E26" s="106" t="s">
        <v>0</v>
      </c>
      <c r="F26" s="106"/>
      <c r="G26" s="106"/>
      <c r="H26" s="36"/>
      <c r="I26" s="36"/>
      <c r="J26" s="36"/>
      <c r="K26" s="36"/>
      <c r="L26" s="101" t="s">
        <v>1</v>
      </c>
      <c r="M26" s="101"/>
      <c r="N26" s="2"/>
      <c r="O26" s="2"/>
      <c r="P26" s="105" t="s">
        <v>2</v>
      </c>
      <c r="Q26" s="105"/>
      <c r="R26" s="2"/>
      <c r="S26" s="2"/>
      <c r="T26" s="2"/>
      <c r="U26" s="2"/>
      <c r="X26" s="67"/>
    </row>
    <row r="27" spans="1:21" ht="36" customHeight="1">
      <c r="A27" s="31" t="s">
        <v>3</v>
      </c>
      <c r="B27" s="35" t="s">
        <v>4</v>
      </c>
      <c r="C27" s="30" t="s">
        <v>5</v>
      </c>
      <c r="D27" s="27" t="s">
        <v>30</v>
      </c>
      <c r="E27" s="3" t="s">
        <v>6</v>
      </c>
      <c r="F27" s="3" t="s">
        <v>7</v>
      </c>
      <c r="G27" s="3" t="s">
        <v>8</v>
      </c>
      <c r="H27" s="23" t="s">
        <v>9</v>
      </c>
      <c r="I27" s="4" t="s">
        <v>10</v>
      </c>
      <c r="J27" s="4" t="s">
        <v>11</v>
      </c>
      <c r="K27" s="5" t="s">
        <v>12</v>
      </c>
      <c r="L27" s="6" t="s">
        <v>13</v>
      </c>
      <c r="M27" s="7" t="s">
        <v>14</v>
      </c>
      <c r="N27" s="25" t="s">
        <v>15</v>
      </c>
      <c r="O27" s="8" t="s">
        <v>16</v>
      </c>
      <c r="P27" s="6" t="s">
        <v>17</v>
      </c>
      <c r="Q27" s="7" t="s">
        <v>18</v>
      </c>
      <c r="R27" s="9" t="s">
        <v>19</v>
      </c>
      <c r="S27" s="10" t="s">
        <v>20</v>
      </c>
      <c r="T27" s="6" t="s">
        <v>21</v>
      </c>
      <c r="U27" s="7" t="s">
        <v>22</v>
      </c>
    </row>
    <row r="28" spans="1:21" ht="12" customHeight="1">
      <c r="A28" s="2">
        <v>1</v>
      </c>
      <c r="B28" s="48" t="s">
        <v>306</v>
      </c>
      <c r="C28" s="14" t="s">
        <v>307</v>
      </c>
      <c r="D28" s="14" t="s">
        <v>86</v>
      </c>
      <c r="E28" s="12">
        <v>35</v>
      </c>
      <c r="F28" s="12">
        <v>0</v>
      </c>
      <c r="G28" s="12">
        <v>0</v>
      </c>
      <c r="H28" s="24">
        <f aca="true" t="shared" si="7" ref="H28:H74">SUM(E28*5)</f>
        <v>175</v>
      </c>
      <c r="I28" s="12">
        <f aca="true" t="shared" si="8" ref="I28:I74">SUM(F28*5/12)</f>
        <v>0</v>
      </c>
      <c r="J28" s="12">
        <f aca="true" t="shared" si="9" ref="J28:J74">SUM(G28*5/365)</f>
        <v>0</v>
      </c>
      <c r="K28" s="12">
        <f aca="true" t="shared" si="10" ref="K28:K74">SUM(H28:J28)</f>
        <v>175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3">
        <f aca="true" t="shared" si="11" ref="S28:S74">SUM(K28,M28,N28,O28,Q28,R28)</f>
        <v>187</v>
      </c>
      <c r="T28" s="12">
        <f>SUM(L28,P28)</f>
        <v>0</v>
      </c>
      <c r="U28" s="19">
        <f aca="true" t="shared" si="12" ref="U28:U74">SUM(S28-T28)</f>
        <v>187</v>
      </c>
    </row>
    <row r="29" spans="1:21" ht="12" customHeight="1">
      <c r="A29" s="2">
        <v>2</v>
      </c>
      <c r="B29" s="48" t="s">
        <v>296</v>
      </c>
      <c r="C29" s="14" t="s">
        <v>297</v>
      </c>
      <c r="D29" s="14" t="s">
        <v>41</v>
      </c>
      <c r="E29" s="12">
        <v>29</v>
      </c>
      <c r="F29" s="12">
        <v>1</v>
      </c>
      <c r="G29" s="12">
        <v>0</v>
      </c>
      <c r="H29" s="24">
        <f t="shared" si="7"/>
        <v>145</v>
      </c>
      <c r="I29" s="12">
        <f t="shared" si="8"/>
        <v>0.4166666666666667</v>
      </c>
      <c r="J29" s="12">
        <f t="shared" si="9"/>
        <v>0</v>
      </c>
      <c r="K29" s="12">
        <f t="shared" si="10"/>
        <v>145.41666666666666</v>
      </c>
      <c r="L29" s="12">
        <v>0</v>
      </c>
      <c r="M29" s="12">
        <v>6</v>
      </c>
      <c r="N29" s="12">
        <v>6</v>
      </c>
      <c r="O29" s="12">
        <v>0</v>
      </c>
      <c r="P29" s="12">
        <v>15</v>
      </c>
      <c r="Q29" s="12">
        <v>0</v>
      </c>
      <c r="R29" s="12">
        <v>0</v>
      </c>
      <c r="S29" s="13">
        <f t="shared" si="11"/>
        <v>157.41666666666666</v>
      </c>
      <c r="T29" s="12">
        <f aca="true" t="shared" si="13" ref="T29:T55">SUM(L29,P29)</f>
        <v>15</v>
      </c>
      <c r="U29" s="19">
        <f t="shared" si="12"/>
        <v>142.41666666666666</v>
      </c>
    </row>
    <row r="30" spans="1:21" ht="12" customHeight="1">
      <c r="A30" s="2">
        <v>3</v>
      </c>
      <c r="B30" s="48" t="s">
        <v>226</v>
      </c>
      <c r="C30" s="14" t="s">
        <v>51</v>
      </c>
      <c r="D30" s="14" t="s">
        <v>41</v>
      </c>
      <c r="E30" s="12">
        <v>25</v>
      </c>
      <c r="F30" s="12">
        <v>6</v>
      </c>
      <c r="G30" s="12">
        <v>21</v>
      </c>
      <c r="H30" s="24">
        <f t="shared" si="7"/>
        <v>125</v>
      </c>
      <c r="I30" s="12">
        <f t="shared" si="8"/>
        <v>2.5</v>
      </c>
      <c r="J30" s="12">
        <f t="shared" si="9"/>
        <v>0.2876712328767123</v>
      </c>
      <c r="K30" s="12">
        <f t="shared" si="10"/>
        <v>127.78767123287672</v>
      </c>
      <c r="L30" s="12">
        <v>0</v>
      </c>
      <c r="M30" s="12">
        <v>6</v>
      </c>
      <c r="N30" s="12">
        <v>6</v>
      </c>
      <c r="O30" s="12">
        <v>0</v>
      </c>
      <c r="P30" s="12">
        <v>0</v>
      </c>
      <c r="Q30" s="12">
        <v>0</v>
      </c>
      <c r="R30" s="12">
        <v>0</v>
      </c>
      <c r="S30" s="13">
        <f t="shared" si="11"/>
        <v>139.78767123287673</v>
      </c>
      <c r="T30" s="12">
        <f t="shared" si="13"/>
        <v>0</v>
      </c>
      <c r="U30" s="19">
        <f t="shared" si="12"/>
        <v>139.78767123287673</v>
      </c>
    </row>
    <row r="31" spans="1:21" ht="12" customHeight="1">
      <c r="A31" s="2">
        <v>4</v>
      </c>
      <c r="B31" s="43" t="s">
        <v>316</v>
      </c>
      <c r="C31" s="14" t="s">
        <v>315</v>
      </c>
      <c r="D31" s="14" t="s">
        <v>86</v>
      </c>
      <c r="E31" s="12">
        <v>28</v>
      </c>
      <c r="F31" s="12">
        <v>0</v>
      </c>
      <c r="G31" s="12">
        <v>2</v>
      </c>
      <c r="H31" s="24">
        <f>SUM(E31*5)</f>
        <v>140</v>
      </c>
      <c r="I31" s="12">
        <f>SUM(F31*5/12)</f>
        <v>0</v>
      </c>
      <c r="J31" s="12">
        <f>SUM(G31*5/365)</f>
        <v>0.0273972602739726</v>
      </c>
      <c r="K31" s="12">
        <f>SUM(H31:J31)</f>
        <v>140.02739726027397</v>
      </c>
      <c r="L31" s="12">
        <v>0</v>
      </c>
      <c r="M31" s="12">
        <v>6</v>
      </c>
      <c r="N31" s="12">
        <v>6</v>
      </c>
      <c r="O31" s="12">
        <v>0</v>
      </c>
      <c r="P31" s="12">
        <v>15</v>
      </c>
      <c r="Q31" s="12">
        <v>0</v>
      </c>
      <c r="R31" s="12">
        <v>0</v>
      </c>
      <c r="S31" s="13">
        <f>SUM(K31,M31,N31,O31,Q31,R31)</f>
        <v>152.02739726027397</v>
      </c>
      <c r="T31" s="12">
        <v>15</v>
      </c>
      <c r="U31" s="19">
        <f>SUM(S31-T31)</f>
        <v>137.02739726027397</v>
      </c>
    </row>
    <row r="32" spans="1:21" ht="12" customHeight="1">
      <c r="A32" s="2">
        <v>5</v>
      </c>
      <c r="B32" s="48" t="s">
        <v>205</v>
      </c>
      <c r="C32" s="15" t="s">
        <v>206</v>
      </c>
      <c r="D32" s="15" t="s">
        <v>41</v>
      </c>
      <c r="E32" s="46">
        <v>24</v>
      </c>
      <c r="F32" s="46">
        <v>10</v>
      </c>
      <c r="G32" s="46">
        <v>5</v>
      </c>
      <c r="H32" s="47">
        <f t="shared" si="7"/>
        <v>120</v>
      </c>
      <c r="I32" s="46">
        <f t="shared" si="8"/>
        <v>4.166666666666667</v>
      </c>
      <c r="J32" s="46">
        <f t="shared" si="9"/>
        <v>0.0684931506849315</v>
      </c>
      <c r="K32" s="46">
        <f t="shared" si="10"/>
        <v>124.2351598173516</v>
      </c>
      <c r="L32" s="46">
        <v>0</v>
      </c>
      <c r="M32" s="46">
        <v>6</v>
      </c>
      <c r="N32" s="46">
        <v>6</v>
      </c>
      <c r="O32" s="46">
        <v>0</v>
      </c>
      <c r="P32" s="46">
        <v>0</v>
      </c>
      <c r="Q32" s="46">
        <v>0</v>
      </c>
      <c r="R32" s="46">
        <v>0</v>
      </c>
      <c r="S32" s="65">
        <f t="shared" si="11"/>
        <v>136.2351598173516</v>
      </c>
      <c r="T32" s="46">
        <f t="shared" si="13"/>
        <v>0</v>
      </c>
      <c r="U32" s="66">
        <f t="shared" si="12"/>
        <v>136.2351598173516</v>
      </c>
    </row>
    <row r="33" spans="1:21" ht="12" customHeight="1">
      <c r="A33" s="2">
        <v>6</v>
      </c>
      <c r="B33" s="48" t="s">
        <v>208</v>
      </c>
      <c r="C33" s="14" t="s">
        <v>209</v>
      </c>
      <c r="D33" s="14" t="s">
        <v>41</v>
      </c>
      <c r="E33" s="12">
        <v>24</v>
      </c>
      <c r="F33" s="12">
        <v>10</v>
      </c>
      <c r="G33" s="12">
        <v>0</v>
      </c>
      <c r="H33" s="24">
        <f t="shared" si="7"/>
        <v>120</v>
      </c>
      <c r="I33" s="12">
        <f t="shared" si="8"/>
        <v>4.166666666666667</v>
      </c>
      <c r="J33" s="12">
        <f t="shared" si="9"/>
        <v>0</v>
      </c>
      <c r="K33" s="12">
        <f t="shared" si="10"/>
        <v>124.16666666666667</v>
      </c>
      <c r="L33" s="12">
        <v>0</v>
      </c>
      <c r="M33" s="12">
        <v>6</v>
      </c>
      <c r="N33" s="12">
        <v>6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1"/>
        <v>136.16666666666669</v>
      </c>
      <c r="T33" s="12">
        <f t="shared" si="13"/>
        <v>0</v>
      </c>
      <c r="U33" s="19">
        <f t="shared" si="12"/>
        <v>136.16666666666669</v>
      </c>
    </row>
    <row r="34" spans="1:21" ht="12" customHeight="1">
      <c r="A34" s="2">
        <v>7</v>
      </c>
      <c r="B34" s="43" t="s">
        <v>175</v>
      </c>
      <c r="C34" s="14" t="s">
        <v>49</v>
      </c>
      <c r="D34" s="14" t="s">
        <v>41</v>
      </c>
      <c r="E34" s="12">
        <v>24</v>
      </c>
      <c r="F34" s="12">
        <v>8</v>
      </c>
      <c r="G34" s="12">
        <v>0</v>
      </c>
      <c r="H34" s="24">
        <f t="shared" si="7"/>
        <v>120</v>
      </c>
      <c r="I34" s="12">
        <f t="shared" si="8"/>
        <v>3.3333333333333335</v>
      </c>
      <c r="J34" s="12">
        <f t="shared" si="9"/>
        <v>0</v>
      </c>
      <c r="K34" s="12">
        <f t="shared" si="10"/>
        <v>123.33333333333333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1"/>
        <v>135.33333333333331</v>
      </c>
      <c r="T34" s="12">
        <f t="shared" si="13"/>
        <v>0</v>
      </c>
      <c r="U34" s="19">
        <f t="shared" si="12"/>
        <v>135.33333333333331</v>
      </c>
    </row>
    <row r="35" spans="1:21" ht="12" customHeight="1">
      <c r="A35" s="2">
        <v>8</v>
      </c>
      <c r="B35" s="43" t="s">
        <v>304</v>
      </c>
      <c r="C35" s="14" t="s">
        <v>303</v>
      </c>
      <c r="D35" s="14" t="s">
        <v>41</v>
      </c>
      <c r="E35" s="12">
        <v>28</v>
      </c>
      <c r="F35" s="12">
        <v>2</v>
      </c>
      <c r="G35" s="12">
        <v>0</v>
      </c>
      <c r="H35" s="24">
        <f t="shared" si="7"/>
        <v>140</v>
      </c>
      <c r="I35" s="12">
        <f t="shared" si="8"/>
        <v>0.8333333333333334</v>
      </c>
      <c r="J35" s="12">
        <f t="shared" si="9"/>
        <v>0</v>
      </c>
      <c r="K35" s="12">
        <f t="shared" si="10"/>
        <v>140.83333333333334</v>
      </c>
      <c r="L35" s="12">
        <v>0</v>
      </c>
      <c r="M35" s="12">
        <v>6</v>
      </c>
      <c r="N35" s="12">
        <v>3</v>
      </c>
      <c r="O35" s="12">
        <v>0</v>
      </c>
      <c r="P35" s="12">
        <v>15</v>
      </c>
      <c r="Q35" s="12">
        <v>0</v>
      </c>
      <c r="R35" s="12">
        <v>0</v>
      </c>
      <c r="S35" s="13">
        <f t="shared" si="11"/>
        <v>149.83333333333334</v>
      </c>
      <c r="T35" s="12">
        <f t="shared" si="13"/>
        <v>15</v>
      </c>
      <c r="U35" s="19">
        <f t="shared" si="12"/>
        <v>134.83333333333334</v>
      </c>
    </row>
    <row r="36" spans="1:21" ht="12" customHeight="1">
      <c r="A36" s="2">
        <v>9</v>
      </c>
      <c r="B36" s="48" t="s">
        <v>219</v>
      </c>
      <c r="C36" s="14" t="s">
        <v>220</v>
      </c>
      <c r="D36" s="49" t="s">
        <v>40</v>
      </c>
      <c r="E36" s="12">
        <v>25</v>
      </c>
      <c r="F36" s="12">
        <v>5</v>
      </c>
      <c r="G36" s="12">
        <v>0</v>
      </c>
      <c r="H36" s="24">
        <f t="shared" si="7"/>
        <v>125</v>
      </c>
      <c r="I36" s="12">
        <f t="shared" si="8"/>
        <v>2.0833333333333335</v>
      </c>
      <c r="J36" s="12">
        <f t="shared" si="9"/>
        <v>0</v>
      </c>
      <c r="K36" s="12">
        <f t="shared" si="10"/>
        <v>127.08333333333333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3">
        <f t="shared" si="11"/>
        <v>127.08333333333333</v>
      </c>
      <c r="T36" s="12">
        <f t="shared" si="13"/>
        <v>0</v>
      </c>
      <c r="U36" s="19">
        <f t="shared" si="12"/>
        <v>127.08333333333333</v>
      </c>
    </row>
    <row r="37" spans="1:21" ht="12" customHeight="1">
      <c r="A37" s="2">
        <v>10</v>
      </c>
      <c r="B37" s="43" t="s">
        <v>318</v>
      </c>
      <c r="C37" s="14" t="s">
        <v>319</v>
      </c>
      <c r="D37" s="49" t="s">
        <v>40</v>
      </c>
      <c r="E37" s="12">
        <v>24</v>
      </c>
      <c r="F37" s="12">
        <v>11</v>
      </c>
      <c r="G37" s="12">
        <v>16</v>
      </c>
      <c r="H37" s="24">
        <f t="shared" si="7"/>
        <v>120</v>
      </c>
      <c r="I37" s="12">
        <f t="shared" si="8"/>
        <v>4.583333333333333</v>
      </c>
      <c r="J37" s="12">
        <f t="shared" si="9"/>
        <v>0.2191780821917808</v>
      </c>
      <c r="K37" s="12">
        <f t="shared" si="10"/>
        <v>124.8025114155251</v>
      </c>
      <c r="L37" s="12">
        <v>0</v>
      </c>
      <c r="M37" s="12">
        <v>6</v>
      </c>
      <c r="N37" s="12">
        <v>6</v>
      </c>
      <c r="O37" s="12">
        <v>1</v>
      </c>
      <c r="P37" s="12">
        <v>15</v>
      </c>
      <c r="Q37" s="12">
        <v>0</v>
      </c>
      <c r="R37" s="12">
        <v>0</v>
      </c>
      <c r="S37" s="13">
        <f t="shared" si="11"/>
        <v>137.8025114155251</v>
      </c>
      <c r="T37" s="12">
        <f t="shared" si="13"/>
        <v>15</v>
      </c>
      <c r="U37" s="19">
        <f t="shared" si="12"/>
        <v>122.80251141552509</v>
      </c>
    </row>
    <row r="38" spans="1:21" ht="12" customHeight="1">
      <c r="A38" s="2">
        <v>11</v>
      </c>
      <c r="B38" s="48" t="s">
        <v>189</v>
      </c>
      <c r="C38" s="14" t="s">
        <v>190</v>
      </c>
      <c r="D38" s="14" t="s">
        <v>40</v>
      </c>
      <c r="E38" s="12">
        <v>22</v>
      </c>
      <c r="F38" s="12">
        <v>1</v>
      </c>
      <c r="G38" s="12">
        <v>0</v>
      </c>
      <c r="H38" s="24">
        <f t="shared" si="7"/>
        <v>110</v>
      </c>
      <c r="I38" s="12">
        <f t="shared" si="8"/>
        <v>0.4166666666666667</v>
      </c>
      <c r="J38" s="12">
        <f t="shared" si="9"/>
        <v>0</v>
      </c>
      <c r="K38" s="12">
        <f t="shared" si="10"/>
        <v>110.41666666666667</v>
      </c>
      <c r="L38" s="12">
        <v>0</v>
      </c>
      <c r="M38" s="12">
        <v>0</v>
      </c>
      <c r="N38" s="12">
        <v>6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1"/>
        <v>116.41666666666667</v>
      </c>
      <c r="T38" s="12">
        <f t="shared" si="13"/>
        <v>0</v>
      </c>
      <c r="U38" s="19">
        <f t="shared" si="12"/>
        <v>116.41666666666667</v>
      </c>
    </row>
    <row r="39" spans="1:21" ht="12" customHeight="1">
      <c r="A39" s="2">
        <v>12</v>
      </c>
      <c r="B39" s="48" t="s">
        <v>228</v>
      </c>
      <c r="C39" s="14" t="s">
        <v>229</v>
      </c>
      <c r="D39" s="14" t="s">
        <v>41</v>
      </c>
      <c r="E39" s="12">
        <v>20</v>
      </c>
      <c r="F39" s="12">
        <v>6</v>
      </c>
      <c r="G39" s="12">
        <v>28</v>
      </c>
      <c r="H39" s="24">
        <f t="shared" si="7"/>
        <v>100</v>
      </c>
      <c r="I39" s="12">
        <f t="shared" si="8"/>
        <v>2.5</v>
      </c>
      <c r="J39" s="12">
        <f t="shared" si="9"/>
        <v>0.3835616438356164</v>
      </c>
      <c r="K39" s="12">
        <f t="shared" si="10"/>
        <v>102.88356164383562</v>
      </c>
      <c r="L39" s="12">
        <v>0</v>
      </c>
      <c r="M39" s="12">
        <v>6</v>
      </c>
      <c r="N39" s="12">
        <v>3</v>
      </c>
      <c r="O39" s="12">
        <v>0</v>
      </c>
      <c r="P39" s="12">
        <v>0</v>
      </c>
      <c r="Q39" s="12">
        <v>0</v>
      </c>
      <c r="R39" s="12">
        <v>0</v>
      </c>
      <c r="S39" s="13">
        <f t="shared" si="11"/>
        <v>111.88356164383562</v>
      </c>
      <c r="T39" s="12">
        <f t="shared" si="13"/>
        <v>0</v>
      </c>
      <c r="U39" s="19">
        <f t="shared" si="12"/>
        <v>111.88356164383562</v>
      </c>
    </row>
    <row r="40" spans="1:21" ht="11.25" customHeight="1">
      <c r="A40" s="2">
        <v>13</v>
      </c>
      <c r="B40" s="48" t="s">
        <v>200</v>
      </c>
      <c r="C40" s="14" t="s">
        <v>199</v>
      </c>
      <c r="D40" s="49" t="s">
        <v>73</v>
      </c>
      <c r="E40" s="12">
        <v>19</v>
      </c>
      <c r="F40" s="12">
        <v>2</v>
      </c>
      <c r="G40" s="12">
        <v>6</v>
      </c>
      <c r="H40" s="24">
        <f t="shared" si="7"/>
        <v>95</v>
      </c>
      <c r="I40" s="12">
        <f t="shared" si="8"/>
        <v>0.8333333333333334</v>
      </c>
      <c r="J40" s="12">
        <f t="shared" si="9"/>
        <v>0.0821917808219178</v>
      </c>
      <c r="K40" s="12">
        <f t="shared" si="10"/>
        <v>95.91552511415524</v>
      </c>
      <c r="L40" s="12">
        <v>0</v>
      </c>
      <c r="M40" s="12">
        <v>6</v>
      </c>
      <c r="N40" s="12">
        <v>6</v>
      </c>
      <c r="O40" s="12">
        <v>0</v>
      </c>
      <c r="P40" s="12">
        <v>0</v>
      </c>
      <c r="Q40" s="12">
        <v>0</v>
      </c>
      <c r="R40" s="12">
        <v>0</v>
      </c>
      <c r="S40" s="13">
        <f t="shared" si="11"/>
        <v>107.91552511415524</v>
      </c>
      <c r="T40" s="12">
        <f t="shared" si="13"/>
        <v>0</v>
      </c>
      <c r="U40" s="19">
        <f t="shared" si="12"/>
        <v>107.91552511415524</v>
      </c>
    </row>
    <row r="41" spans="1:27" ht="12" customHeight="1">
      <c r="A41" s="2">
        <v>14</v>
      </c>
      <c r="B41" s="48" t="s">
        <v>198</v>
      </c>
      <c r="C41" s="14" t="s">
        <v>199</v>
      </c>
      <c r="D41" s="49" t="s">
        <v>73</v>
      </c>
      <c r="E41" s="12">
        <v>18</v>
      </c>
      <c r="F41" s="12">
        <v>11</v>
      </c>
      <c r="G41" s="12">
        <v>9</v>
      </c>
      <c r="H41" s="24">
        <f t="shared" si="7"/>
        <v>90</v>
      </c>
      <c r="I41" s="12">
        <f t="shared" si="8"/>
        <v>4.583333333333333</v>
      </c>
      <c r="J41" s="12">
        <f t="shared" si="9"/>
        <v>0.1232876712328767</v>
      </c>
      <c r="K41" s="12">
        <f t="shared" si="10"/>
        <v>94.7066210045662</v>
      </c>
      <c r="L41" s="12">
        <v>0</v>
      </c>
      <c r="M41" s="12">
        <v>6</v>
      </c>
      <c r="N41" s="12">
        <v>6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106.7066210045662</v>
      </c>
      <c r="T41" s="12">
        <f t="shared" si="13"/>
        <v>0</v>
      </c>
      <c r="U41" s="19">
        <f t="shared" si="12"/>
        <v>106.7066210045662</v>
      </c>
      <c r="V41" s="33"/>
      <c r="W41" s="68"/>
      <c r="X41" s="68"/>
      <c r="Y41" s="68"/>
      <c r="Z41" s="68"/>
      <c r="AA41" s="68"/>
    </row>
    <row r="42" spans="1:27" ht="12" customHeight="1">
      <c r="A42" s="2">
        <v>15</v>
      </c>
      <c r="B42" s="48" t="s">
        <v>56</v>
      </c>
      <c r="C42" s="15" t="s">
        <v>207</v>
      </c>
      <c r="D42" s="15" t="s">
        <v>41</v>
      </c>
      <c r="E42" s="46">
        <v>18</v>
      </c>
      <c r="F42" s="46">
        <v>6</v>
      </c>
      <c r="G42" s="46">
        <v>1</v>
      </c>
      <c r="H42" s="47">
        <f t="shared" si="7"/>
        <v>90</v>
      </c>
      <c r="I42" s="46">
        <f t="shared" si="8"/>
        <v>2.5</v>
      </c>
      <c r="J42" s="46">
        <f t="shared" si="9"/>
        <v>0.0136986301369863</v>
      </c>
      <c r="K42" s="46">
        <f t="shared" si="10"/>
        <v>92.51369863013699</v>
      </c>
      <c r="L42" s="46">
        <v>0</v>
      </c>
      <c r="M42" s="46">
        <v>6</v>
      </c>
      <c r="N42" s="46">
        <v>6</v>
      </c>
      <c r="O42" s="46">
        <v>0</v>
      </c>
      <c r="P42" s="46">
        <v>0</v>
      </c>
      <c r="Q42" s="46">
        <v>0</v>
      </c>
      <c r="R42" s="46">
        <v>0</v>
      </c>
      <c r="S42" s="65">
        <f t="shared" si="11"/>
        <v>104.51369863013699</v>
      </c>
      <c r="T42" s="46">
        <f t="shared" si="13"/>
        <v>0</v>
      </c>
      <c r="U42" s="66">
        <f t="shared" si="12"/>
        <v>104.51369863013699</v>
      </c>
      <c r="V42" s="33"/>
      <c r="W42" s="68"/>
      <c r="X42" s="68"/>
      <c r="Y42" s="68"/>
      <c r="Z42" s="68"/>
      <c r="AA42" s="68"/>
    </row>
    <row r="43" spans="1:27" ht="12" customHeight="1">
      <c r="A43" s="2">
        <v>16</v>
      </c>
      <c r="B43" s="48" t="s">
        <v>181</v>
      </c>
      <c r="C43" s="14" t="s">
        <v>182</v>
      </c>
      <c r="D43" s="14" t="s">
        <v>40</v>
      </c>
      <c r="E43" s="12">
        <v>21</v>
      </c>
      <c r="F43" s="12">
        <v>3</v>
      </c>
      <c r="G43" s="12">
        <v>13</v>
      </c>
      <c r="H43" s="24">
        <f t="shared" si="7"/>
        <v>105</v>
      </c>
      <c r="I43" s="12">
        <f t="shared" si="8"/>
        <v>1.25</v>
      </c>
      <c r="J43" s="12">
        <f t="shared" si="9"/>
        <v>0.1780821917808219</v>
      </c>
      <c r="K43" s="12">
        <f t="shared" si="10"/>
        <v>106.42808219178082</v>
      </c>
      <c r="L43" s="12">
        <v>0</v>
      </c>
      <c r="M43" s="12">
        <v>6</v>
      </c>
      <c r="N43" s="12">
        <v>6</v>
      </c>
      <c r="O43" s="12">
        <v>0</v>
      </c>
      <c r="P43" s="12">
        <v>15</v>
      </c>
      <c r="Q43" s="12">
        <v>0</v>
      </c>
      <c r="R43" s="12">
        <v>0</v>
      </c>
      <c r="S43" s="13">
        <f t="shared" si="11"/>
        <v>118.42808219178082</v>
      </c>
      <c r="T43" s="12">
        <f t="shared" si="13"/>
        <v>15</v>
      </c>
      <c r="U43" s="19">
        <f t="shared" si="12"/>
        <v>103.42808219178082</v>
      </c>
      <c r="V43" s="33"/>
      <c r="W43" s="68"/>
      <c r="X43" s="68"/>
      <c r="Y43" s="68"/>
      <c r="Z43" s="68"/>
      <c r="AA43" s="68"/>
    </row>
    <row r="44" spans="1:22" ht="12" customHeight="1">
      <c r="A44" s="2">
        <v>17</v>
      </c>
      <c r="B44" s="48" t="s">
        <v>215</v>
      </c>
      <c r="C44" s="14" t="s">
        <v>216</v>
      </c>
      <c r="D44" s="15" t="s">
        <v>40</v>
      </c>
      <c r="E44" s="12">
        <v>20</v>
      </c>
      <c r="F44" s="12">
        <v>3</v>
      </c>
      <c r="G44" s="12">
        <v>17</v>
      </c>
      <c r="H44" s="24">
        <f t="shared" si="7"/>
        <v>100</v>
      </c>
      <c r="I44" s="12">
        <f t="shared" si="8"/>
        <v>1.25</v>
      </c>
      <c r="J44" s="12">
        <f t="shared" si="9"/>
        <v>0.2328767123287671</v>
      </c>
      <c r="K44" s="12">
        <f t="shared" si="10"/>
        <v>101.48287671232876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1"/>
        <v>101.48287671232876</v>
      </c>
      <c r="T44" s="12">
        <f t="shared" si="13"/>
        <v>0</v>
      </c>
      <c r="U44" s="19">
        <f t="shared" si="12"/>
        <v>101.48287671232876</v>
      </c>
      <c r="V44" s="33"/>
    </row>
    <row r="45" spans="1:21" ht="12" customHeight="1">
      <c r="A45" s="2">
        <v>18</v>
      </c>
      <c r="B45" s="48" t="s">
        <v>185</v>
      </c>
      <c r="C45" s="14" t="s">
        <v>186</v>
      </c>
      <c r="D45" s="14" t="s">
        <v>40</v>
      </c>
      <c r="E45" s="12">
        <v>17</v>
      </c>
      <c r="F45" s="12">
        <v>3</v>
      </c>
      <c r="G45" s="12">
        <v>1</v>
      </c>
      <c r="H45" s="24">
        <f t="shared" si="7"/>
        <v>85</v>
      </c>
      <c r="I45" s="12">
        <f t="shared" si="8"/>
        <v>1.25</v>
      </c>
      <c r="J45" s="12">
        <f t="shared" si="9"/>
        <v>0.0136986301369863</v>
      </c>
      <c r="K45" s="12">
        <f t="shared" si="10"/>
        <v>86.26369863013699</v>
      </c>
      <c r="L45" s="12">
        <v>0</v>
      </c>
      <c r="M45" s="12">
        <v>6</v>
      </c>
      <c r="N45" s="12">
        <v>6</v>
      </c>
      <c r="O45" s="12">
        <v>0</v>
      </c>
      <c r="P45" s="12">
        <v>0</v>
      </c>
      <c r="Q45" s="12">
        <v>0</v>
      </c>
      <c r="R45" s="12">
        <v>0</v>
      </c>
      <c r="S45" s="13">
        <f t="shared" si="11"/>
        <v>98.26369863013699</v>
      </c>
      <c r="T45" s="12">
        <f t="shared" si="13"/>
        <v>0</v>
      </c>
      <c r="U45" s="19">
        <f t="shared" si="12"/>
        <v>98.26369863013699</v>
      </c>
    </row>
    <row r="46" spans="1:21" ht="12" customHeight="1">
      <c r="A46" s="2">
        <v>19</v>
      </c>
      <c r="B46" s="48" t="s">
        <v>210</v>
      </c>
      <c r="C46" s="14" t="s">
        <v>211</v>
      </c>
      <c r="D46" s="14" t="s">
        <v>40</v>
      </c>
      <c r="E46" s="12">
        <v>22</v>
      </c>
      <c r="F46" s="12">
        <v>4</v>
      </c>
      <c r="G46" s="12">
        <v>3</v>
      </c>
      <c r="H46" s="24">
        <f t="shared" si="7"/>
        <v>110</v>
      </c>
      <c r="I46" s="12">
        <f t="shared" si="8"/>
        <v>1.6666666666666667</v>
      </c>
      <c r="J46" s="12">
        <f t="shared" si="9"/>
        <v>0.0410958904109589</v>
      </c>
      <c r="K46" s="12">
        <f t="shared" si="10"/>
        <v>111.70776255707763</v>
      </c>
      <c r="L46" s="12">
        <v>0</v>
      </c>
      <c r="M46" s="12">
        <v>0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3">
        <f t="shared" si="11"/>
        <v>111.70776255707763</v>
      </c>
      <c r="T46" s="12">
        <f t="shared" si="13"/>
        <v>15</v>
      </c>
      <c r="U46" s="19">
        <f t="shared" si="12"/>
        <v>96.70776255707763</v>
      </c>
    </row>
    <row r="47" spans="1:21" ht="12" customHeight="1">
      <c r="A47" s="2">
        <v>20</v>
      </c>
      <c r="B47" s="48" t="s">
        <v>223</v>
      </c>
      <c r="C47" s="14" t="s">
        <v>224</v>
      </c>
      <c r="D47" s="14" t="s">
        <v>73</v>
      </c>
      <c r="E47" s="12">
        <v>16</v>
      </c>
      <c r="F47" s="12">
        <v>9</v>
      </c>
      <c r="G47" s="12">
        <v>17</v>
      </c>
      <c r="H47" s="24">
        <f t="shared" si="7"/>
        <v>80</v>
      </c>
      <c r="I47" s="12">
        <f t="shared" si="8"/>
        <v>3.75</v>
      </c>
      <c r="J47" s="12">
        <f t="shared" si="9"/>
        <v>0.2328767123287671</v>
      </c>
      <c r="K47" s="12">
        <f t="shared" si="10"/>
        <v>83.98287671232876</v>
      </c>
      <c r="L47" s="12">
        <v>0</v>
      </c>
      <c r="M47" s="12">
        <v>6</v>
      </c>
      <c r="N47" s="12">
        <v>6</v>
      </c>
      <c r="O47" s="12">
        <v>0</v>
      </c>
      <c r="P47" s="12">
        <v>0</v>
      </c>
      <c r="Q47" s="12">
        <v>0</v>
      </c>
      <c r="R47" s="12">
        <v>0</v>
      </c>
      <c r="S47" s="13">
        <f t="shared" si="11"/>
        <v>95.98287671232876</v>
      </c>
      <c r="T47" s="12">
        <f t="shared" si="13"/>
        <v>0</v>
      </c>
      <c r="U47" s="19">
        <f t="shared" si="12"/>
        <v>95.98287671232876</v>
      </c>
    </row>
    <row r="48" spans="1:21" ht="12" customHeight="1">
      <c r="A48" s="2">
        <v>21</v>
      </c>
      <c r="B48" s="14" t="s">
        <v>322</v>
      </c>
      <c r="C48" s="14" t="s">
        <v>248</v>
      </c>
      <c r="D48" s="26" t="s">
        <v>40</v>
      </c>
      <c r="E48" s="12">
        <v>16</v>
      </c>
      <c r="F48" s="12">
        <v>4</v>
      </c>
      <c r="G48" s="12">
        <v>0</v>
      </c>
      <c r="H48" s="12">
        <f t="shared" si="7"/>
        <v>80</v>
      </c>
      <c r="I48" s="12">
        <f t="shared" si="8"/>
        <v>1.6666666666666667</v>
      </c>
      <c r="J48" s="12">
        <f t="shared" si="9"/>
        <v>0</v>
      </c>
      <c r="K48" s="12">
        <f t="shared" si="10"/>
        <v>81.66666666666667</v>
      </c>
      <c r="L48" s="12">
        <v>0</v>
      </c>
      <c r="M48" s="12">
        <v>6</v>
      </c>
      <c r="N48" s="12">
        <v>6</v>
      </c>
      <c r="O48" s="12">
        <v>0</v>
      </c>
      <c r="P48" s="12">
        <v>0</v>
      </c>
      <c r="Q48" s="12">
        <v>0</v>
      </c>
      <c r="R48" s="12">
        <v>0</v>
      </c>
      <c r="S48" s="13">
        <f t="shared" si="11"/>
        <v>93.66666666666667</v>
      </c>
      <c r="T48" s="12">
        <f t="shared" si="13"/>
        <v>0</v>
      </c>
      <c r="U48" s="19">
        <f t="shared" si="12"/>
        <v>93.66666666666667</v>
      </c>
    </row>
    <row r="49" spans="1:21" ht="12" customHeight="1">
      <c r="A49" s="2">
        <v>22</v>
      </c>
      <c r="B49" s="48" t="s">
        <v>230</v>
      </c>
      <c r="C49" s="14" t="s">
        <v>231</v>
      </c>
      <c r="D49" s="15" t="s">
        <v>41</v>
      </c>
      <c r="E49" s="12">
        <v>20</v>
      </c>
      <c r="F49" s="12">
        <v>1</v>
      </c>
      <c r="G49" s="12">
        <v>10</v>
      </c>
      <c r="H49" s="24">
        <f t="shared" si="7"/>
        <v>100</v>
      </c>
      <c r="I49" s="12">
        <f t="shared" si="8"/>
        <v>0.4166666666666667</v>
      </c>
      <c r="J49" s="12">
        <f t="shared" si="9"/>
        <v>0.136986301369863</v>
      </c>
      <c r="K49" s="12">
        <f t="shared" si="10"/>
        <v>100.55365296803653</v>
      </c>
      <c r="L49" s="12">
        <v>0</v>
      </c>
      <c r="M49" s="12">
        <v>6</v>
      </c>
      <c r="N49" s="12">
        <v>3</v>
      </c>
      <c r="O49" s="12">
        <v>0</v>
      </c>
      <c r="P49" s="12">
        <v>15</v>
      </c>
      <c r="Q49" s="12">
        <v>0</v>
      </c>
      <c r="R49" s="12">
        <v>0</v>
      </c>
      <c r="S49" s="13">
        <f t="shared" si="11"/>
        <v>109.55365296803653</v>
      </c>
      <c r="T49" s="12">
        <f t="shared" si="13"/>
        <v>15</v>
      </c>
      <c r="U49" s="19">
        <f t="shared" si="12"/>
        <v>94.55365296803653</v>
      </c>
    </row>
    <row r="50" spans="1:21" ht="12" customHeight="1">
      <c r="A50" s="2">
        <v>23</v>
      </c>
      <c r="B50" s="48" t="s">
        <v>197</v>
      </c>
      <c r="C50" s="14" t="s">
        <v>51</v>
      </c>
      <c r="D50" s="14" t="s">
        <v>73</v>
      </c>
      <c r="E50" s="12">
        <v>15</v>
      </c>
      <c r="F50" s="12">
        <v>11</v>
      </c>
      <c r="G50" s="12">
        <v>3</v>
      </c>
      <c r="H50" s="24">
        <f t="shared" si="7"/>
        <v>75</v>
      </c>
      <c r="I50" s="12">
        <f t="shared" si="8"/>
        <v>4.583333333333333</v>
      </c>
      <c r="J50" s="12">
        <f t="shared" si="9"/>
        <v>0.0410958904109589</v>
      </c>
      <c r="K50" s="12">
        <f t="shared" si="10"/>
        <v>79.62442922374429</v>
      </c>
      <c r="L50" s="12">
        <v>0</v>
      </c>
      <c r="M50" s="12">
        <v>6</v>
      </c>
      <c r="N50" s="12">
        <v>6</v>
      </c>
      <c r="O50" s="12">
        <v>0</v>
      </c>
      <c r="P50" s="12">
        <v>0</v>
      </c>
      <c r="Q50" s="12">
        <v>0</v>
      </c>
      <c r="R50" s="12">
        <v>0</v>
      </c>
      <c r="S50" s="13">
        <f t="shared" si="11"/>
        <v>91.62442922374429</v>
      </c>
      <c r="T50" s="12">
        <f t="shared" si="13"/>
        <v>0</v>
      </c>
      <c r="U50" s="19">
        <f t="shared" si="12"/>
        <v>91.62442922374429</v>
      </c>
    </row>
    <row r="51" spans="1:21" ht="12" customHeight="1">
      <c r="A51" s="2">
        <v>24</v>
      </c>
      <c r="B51" s="48" t="s">
        <v>225</v>
      </c>
      <c r="C51" s="14" t="s">
        <v>224</v>
      </c>
      <c r="D51" s="14" t="s">
        <v>73</v>
      </c>
      <c r="E51" s="12">
        <v>15</v>
      </c>
      <c r="F51" s="12">
        <v>4</v>
      </c>
      <c r="G51" s="12">
        <v>21</v>
      </c>
      <c r="H51" s="24">
        <f t="shared" si="7"/>
        <v>75</v>
      </c>
      <c r="I51" s="12">
        <f t="shared" si="8"/>
        <v>1.6666666666666667</v>
      </c>
      <c r="J51" s="12">
        <f t="shared" si="9"/>
        <v>0.2876712328767123</v>
      </c>
      <c r="K51" s="12">
        <f t="shared" si="10"/>
        <v>76.95433789954339</v>
      </c>
      <c r="L51" s="12">
        <v>0</v>
      </c>
      <c r="M51" s="12">
        <v>6</v>
      </c>
      <c r="N51" s="12">
        <v>6</v>
      </c>
      <c r="O51" s="12">
        <v>0</v>
      </c>
      <c r="P51" s="12">
        <v>0</v>
      </c>
      <c r="Q51" s="12">
        <v>0</v>
      </c>
      <c r="R51" s="12">
        <v>0</v>
      </c>
      <c r="S51" s="13">
        <f t="shared" si="11"/>
        <v>88.95433789954339</v>
      </c>
      <c r="T51" s="12">
        <f t="shared" si="13"/>
        <v>0</v>
      </c>
      <c r="U51" s="19">
        <f t="shared" si="12"/>
        <v>88.95433789954339</v>
      </c>
    </row>
    <row r="52" spans="1:21" ht="12" customHeight="1">
      <c r="A52" s="2">
        <v>25</v>
      </c>
      <c r="B52" s="15" t="s">
        <v>187</v>
      </c>
      <c r="C52" s="14" t="s">
        <v>188</v>
      </c>
      <c r="D52" s="14" t="s">
        <v>40</v>
      </c>
      <c r="E52" s="12">
        <v>15</v>
      </c>
      <c r="F52" s="12">
        <v>4</v>
      </c>
      <c r="G52" s="12">
        <v>1</v>
      </c>
      <c r="H52" s="12">
        <f t="shared" si="7"/>
        <v>75</v>
      </c>
      <c r="I52" s="12">
        <f t="shared" si="8"/>
        <v>1.6666666666666667</v>
      </c>
      <c r="J52" s="12">
        <f t="shared" si="9"/>
        <v>0.0136986301369863</v>
      </c>
      <c r="K52" s="12">
        <f t="shared" si="10"/>
        <v>76.68036529680366</v>
      </c>
      <c r="L52" s="12">
        <v>0</v>
      </c>
      <c r="M52" s="12">
        <v>6</v>
      </c>
      <c r="N52" s="12">
        <v>6</v>
      </c>
      <c r="O52" s="12">
        <v>0</v>
      </c>
      <c r="P52" s="12">
        <v>0</v>
      </c>
      <c r="Q52" s="12">
        <v>0</v>
      </c>
      <c r="R52" s="12">
        <v>0</v>
      </c>
      <c r="S52" s="13">
        <f t="shared" si="11"/>
        <v>88.68036529680366</v>
      </c>
      <c r="T52" s="12">
        <f t="shared" si="13"/>
        <v>0</v>
      </c>
      <c r="U52" s="19">
        <f t="shared" si="12"/>
        <v>88.68036529680366</v>
      </c>
    </row>
    <row r="53" spans="1:21" ht="12" customHeight="1">
      <c r="A53" s="2">
        <v>26</v>
      </c>
      <c r="B53" s="15" t="s">
        <v>194</v>
      </c>
      <c r="C53" s="14" t="s">
        <v>193</v>
      </c>
      <c r="D53" s="15" t="s">
        <v>40</v>
      </c>
      <c r="E53" s="12">
        <v>15</v>
      </c>
      <c r="F53" s="12">
        <v>2</v>
      </c>
      <c r="G53" s="12">
        <v>0</v>
      </c>
      <c r="H53" s="12">
        <f>SUM(E53*5)</f>
        <v>75</v>
      </c>
      <c r="I53" s="12">
        <f>SUM(F53*5/12)</f>
        <v>0.8333333333333334</v>
      </c>
      <c r="J53" s="12">
        <f>SUM(G53*5/365)</f>
        <v>0</v>
      </c>
      <c r="K53" s="12">
        <f>SUM(H53:J53)</f>
        <v>75.83333333333333</v>
      </c>
      <c r="L53" s="12">
        <v>0</v>
      </c>
      <c r="M53" s="12">
        <v>6</v>
      </c>
      <c r="N53" s="12">
        <v>6</v>
      </c>
      <c r="O53" s="12">
        <v>0</v>
      </c>
      <c r="P53" s="12">
        <v>0</v>
      </c>
      <c r="Q53" s="12">
        <v>0</v>
      </c>
      <c r="R53" s="12">
        <v>0</v>
      </c>
      <c r="S53" s="13">
        <f>SUM(K53,M53,N53,O53,Q53,R53)</f>
        <v>87.83333333333333</v>
      </c>
      <c r="T53" s="12">
        <f t="shared" si="13"/>
        <v>0</v>
      </c>
      <c r="U53" s="19">
        <f>SUM(S53-T53)</f>
        <v>87.83333333333333</v>
      </c>
    </row>
    <row r="54" spans="1:21" ht="14.25" customHeight="1">
      <c r="A54" s="2">
        <v>27</v>
      </c>
      <c r="B54" s="15" t="s">
        <v>201</v>
      </c>
      <c r="C54" s="14" t="s">
        <v>202</v>
      </c>
      <c r="D54" s="14" t="s">
        <v>40</v>
      </c>
      <c r="E54" s="12">
        <v>17</v>
      </c>
      <c r="F54" s="12">
        <v>8</v>
      </c>
      <c r="G54" s="12">
        <v>17</v>
      </c>
      <c r="H54" s="12">
        <f t="shared" si="7"/>
        <v>85</v>
      </c>
      <c r="I54" s="12">
        <f t="shared" si="8"/>
        <v>3.3333333333333335</v>
      </c>
      <c r="J54" s="12">
        <f t="shared" si="9"/>
        <v>0.2328767123287671</v>
      </c>
      <c r="K54" s="12">
        <f t="shared" si="10"/>
        <v>88.56621004566209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f t="shared" si="11"/>
        <v>88.56621004566209</v>
      </c>
      <c r="T54" s="12">
        <f t="shared" si="13"/>
        <v>1</v>
      </c>
      <c r="U54" s="19">
        <f t="shared" si="12"/>
        <v>87.56621004566209</v>
      </c>
    </row>
    <row r="55" spans="1:21" ht="12.75">
      <c r="A55" s="2">
        <v>28</v>
      </c>
      <c r="B55" s="15" t="s">
        <v>183</v>
      </c>
      <c r="C55" s="14" t="s">
        <v>184</v>
      </c>
      <c r="D55" s="14" t="s">
        <v>41</v>
      </c>
      <c r="E55" s="12">
        <v>13</v>
      </c>
      <c r="F55" s="12">
        <v>8</v>
      </c>
      <c r="G55" s="12">
        <v>30</v>
      </c>
      <c r="H55" s="12">
        <f t="shared" si="7"/>
        <v>65</v>
      </c>
      <c r="I55" s="12">
        <f t="shared" si="8"/>
        <v>3.3333333333333335</v>
      </c>
      <c r="J55" s="12">
        <f t="shared" si="9"/>
        <v>0.410958904109589</v>
      </c>
      <c r="K55" s="12">
        <f t="shared" si="10"/>
        <v>68.74429223744292</v>
      </c>
      <c r="L55" s="12">
        <v>0</v>
      </c>
      <c r="M55" s="12">
        <v>6</v>
      </c>
      <c r="N55" s="12">
        <v>3</v>
      </c>
      <c r="O55" s="12">
        <v>0</v>
      </c>
      <c r="P55" s="12">
        <v>0</v>
      </c>
      <c r="Q55" s="12">
        <v>0</v>
      </c>
      <c r="R55" s="12">
        <v>0</v>
      </c>
      <c r="S55" s="13">
        <f t="shared" si="11"/>
        <v>77.74429223744292</v>
      </c>
      <c r="T55" s="12">
        <f t="shared" si="13"/>
        <v>0</v>
      </c>
      <c r="U55" s="19">
        <f t="shared" si="12"/>
        <v>77.74429223744292</v>
      </c>
    </row>
    <row r="56" spans="1:21" ht="12.75">
      <c r="A56" s="2">
        <v>29</v>
      </c>
      <c r="B56" s="14" t="s">
        <v>166</v>
      </c>
      <c r="C56" s="14" t="s">
        <v>167</v>
      </c>
      <c r="D56" s="14" t="s">
        <v>86</v>
      </c>
      <c r="E56" s="12">
        <v>12</v>
      </c>
      <c r="F56" s="12">
        <v>11</v>
      </c>
      <c r="G56" s="12">
        <v>0</v>
      </c>
      <c r="H56" s="12">
        <f t="shared" si="7"/>
        <v>60</v>
      </c>
      <c r="I56" s="12">
        <f t="shared" si="8"/>
        <v>4.583333333333333</v>
      </c>
      <c r="J56" s="12">
        <f t="shared" si="9"/>
        <v>0</v>
      </c>
      <c r="K56" s="12">
        <f t="shared" si="10"/>
        <v>64.58333333333333</v>
      </c>
      <c r="L56" s="12">
        <v>0</v>
      </c>
      <c r="M56" s="12">
        <v>6</v>
      </c>
      <c r="N56" s="12">
        <v>6</v>
      </c>
      <c r="O56" s="12">
        <v>0</v>
      </c>
      <c r="P56" s="12">
        <v>0</v>
      </c>
      <c r="Q56" s="12">
        <v>0</v>
      </c>
      <c r="R56" s="12">
        <v>0</v>
      </c>
      <c r="S56" s="13">
        <f t="shared" si="11"/>
        <v>76.58333333333333</v>
      </c>
      <c r="T56" s="12">
        <v>0</v>
      </c>
      <c r="U56" s="19">
        <f t="shared" si="12"/>
        <v>76.58333333333333</v>
      </c>
    </row>
    <row r="57" spans="1:21" ht="14.25" customHeight="1">
      <c r="A57" s="2">
        <v>30</v>
      </c>
      <c r="B57" s="15" t="s">
        <v>195</v>
      </c>
      <c r="C57" s="14" t="s">
        <v>196</v>
      </c>
      <c r="D57" s="15" t="s">
        <v>40</v>
      </c>
      <c r="E57" s="12">
        <v>13</v>
      </c>
      <c r="F57" s="12">
        <v>4</v>
      </c>
      <c r="G57" s="12">
        <v>10</v>
      </c>
      <c r="H57" s="12">
        <f t="shared" si="7"/>
        <v>65</v>
      </c>
      <c r="I57" s="12">
        <f t="shared" si="8"/>
        <v>1.6666666666666667</v>
      </c>
      <c r="J57" s="12">
        <f t="shared" si="9"/>
        <v>0.136986301369863</v>
      </c>
      <c r="K57" s="12">
        <f t="shared" si="10"/>
        <v>66.80365296803653</v>
      </c>
      <c r="L57" s="12">
        <v>0</v>
      </c>
      <c r="M57" s="12">
        <v>6</v>
      </c>
      <c r="N57" s="12">
        <v>3</v>
      </c>
      <c r="O57" s="12">
        <v>0</v>
      </c>
      <c r="P57" s="12">
        <v>0</v>
      </c>
      <c r="Q57" s="12">
        <v>0</v>
      </c>
      <c r="R57" s="12">
        <v>0</v>
      </c>
      <c r="S57" s="13">
        <f t="shared" si="11"/>
        <v>75.80365296803653</v>
      </c>
      <c r="T57" s="12">
        <f aca="true" t="shared" si="14" ref="T57:T74">SUM(L57,P57)</f>
        <v>0</v>
      </c>
      <c r="U57" s="19">
        <f t="shared" si="12"/>
        <v>75.80365296803653</v>
      </c>
    </row>
    <row r="58" spans="1:21" ht="12.75">
      <c r="A58" s="2">
        <v>31</v>
      </c>
      <c r="B58" s="15" t="s">
        <v>217</v>
      </c>
      <c r="C58" s="14" t="s">
        <v>218</v>
      </c>
      <c r="D58" s="14" t="s">
        <v>40</v>
      </c>
      <c r="E58" s="12">
        <v>12</v>
      </c>
      <c r="F58" s="12">
        <v>10</v>
      </c>
      <c r="G58" s="12">
        <v>25</v>
      </c>
      <c r="H58" s="12">
        <f t="shared" si="7"/>
        <v>60</v>
      </c>
      <c r="I58" s="12">
        <f t="shared" si="8"/>
        <v>4.166666666666667</v>
      </c>
      <c r="J58" s="12">
        <f t="shared" si="9"/>
        <v>0.3424657534246575</v>
      </c>
      <c r="K58" s="12">
        <f t="shared" si="10"/>
        <v>64.50913242009133</v>
      </c>
      <c r="L58" s="12">
        <v>1</v>
      </c>
      <c r="M58" s="12">
        <v>0</v>
      </c>
      <c r="N58" s="12">
        <v>6</v>
      </c>
      <c r="O58" s="12">
        <v>0</v>
      </c>
      <c r="P58" s="12">
        <v>0</v>
      </c>
      <c r="Q58" s="12">
        <v>0</v>
      </c>
      <c r="R58" s="12">
        <v>0</v>
      </c>
      <c r="S58" s="13">
        <f t="shared" si="11"/>
        <v>70.50913242009133</v>
      </c>
      <c r="T58" s="12">
        <f t="shared" si="14"/>
        <v>1</v>
      </c>
      <c r="U58" s="19">
        <f t="shared" si="12"/>
        <v>69.50913242009133</v>
      </c>
    </row>
    <row r="59" spans="1:21" ht="12.75">
      <c r="A59" s="2">
        <v>32</v>
      </c>
      <c r="B59" s="15" t="s">
        <v>227</v>
      </c>
      <c r="C59" s="14" t="s">
        <v>51</v>
      </c>
      <c r="D59" s="14" t="s">
        <v>41</v>
      </c>
      <c r="E59" s="12">
        <v>11</v>
      </c>
      <c r="F59" s="12">
        <v>5</v>
      </c>
      <c r="G59" s="12">
        <v>0</v>
      </c>
      <c r="H59" s="12">
        <f t="shared" si="7"/>
        <v>55</v>
      </c>
      <c r="I59" s="12">
        <f t="shared" si="8"/>
        <v>2.0833333333333335</v>
      </c>
      <c r="J59" s="12">
        <f t="shared" si="9"/>
        <v>0</v>
      </c>
      <c r="K59" s="12">
        <f t="shared" si="10"/>
        <v>57.083333333333336</v>
      </c>
      <c r="L59" s="12">
        <v>0</v>
      </c>
      <c r="M59" s="12">
        <v>6</v>
      </c>
      <c r="N59" s="12">
        <v>6</v>
      </c>
      <c r="O59" s="12">
        <v>0</v>
      </c>
      <c r="P59" s="12">
        <v>0</v>
      </c>
      <c r="Q59" s="12">
        <v>0</v>
      </c>
      <c r="R59" s="12">
        <v>0</v>
      </c>
      <c r="S59" s="13">
        <f t="shared" si="11"/>
        <v>69.08333333333334</v>
      </c>
      <c r="T59" s="12">
        <f t="shared" si="14"/>
        <v>0</v>
      </c>
      <c r="U59" s="19">
        <f t="shared" si="12"/>
        <v>69.08333333333334</v>
      </c>
    </row>
    <row r="60" spans="1:21" ht="12.75">
      <c r="A60" s="2">
        <v>33</v>
      </c>
      <c r="B60" s="14" t="s">
        <v>257</v>
      </c>
      <c r="C60" s="14" t="s">
        <v>258</v>
      </c>
      <c r="D60" s="26" t="s">
        <v>40</v>
      </c>
      <c r="E60" s="12">
        <v>14</v>
      </c>
      <c r="F60" s="12">
        <v>4</v>
      </c>
      <c r="G60" s="12">
        <v>8</v>
      </c>
      <c r="H60" s="24">
        <f t="shared" si="7"/>
        <v>70</v>
      </c>
      <c r="I60" s="12">
        <f t="shared" si="8"/>
        <v>1.6666666666666667</v>
      </c>
      <c r="J60" s="12">
        <f t="shared" si="9"/>
        <v>0.1095890410958904</v>
      </c>
      <c r="K60" s="12">
        <f t="shared" si="10"/>
        <v>71.77625570776256</v>
      </c>
      <c r="L60" s="12">
        <v>0</v>
      </c>
      <c r="M60" s="12">
        <v>6</v>
      </c>
      <c r="N60" s="12">
        <v>6</v>
      </c>
      <c r="O60" s="12">
        <v>0</v>
      </c>
      <c r="P60" s="12">
        <v>15</v>
      </c>
      <c r="Q60" s="12">
        <v>0</v>
      </c>
      <c r="R60" s="12">
        <v>0</v>
      </c>
      <c r="S60" s="13">
        <f t="shared" si="11"/>
        <v>83.77625570776256</v>
      </c>
      <c r="T60" s="12">
        <f t="shared" si="14"/>
        <v>15</v>
      </c>
      <c r="U60" s="19">
        <f t="shared" si="12"/>
        <v>68.77625570776256</v>
      </c>
    </row>
    <row r="61" spans="1:21" ht="12" customHeight="1">
      <c r="A61" s="2">
        <v>34</v>
      </c>
      <c r="B61" s="15" t="s">
        <v>314</v>
      </c>
      <c r="C61" s="14" t="s">
        <v>315</v>
      </c>
      <c r="D61" s="14" t="s">
        <v>40</v>
      </c>
      <c r="E61" s="12">
        <v>14</v>
      </c>
      <c r="F61" s="12">
        <v>3</v>
      </c>
      <c r="G61" s="12">
        <v>12</v>
      </c>
      <c r="H61" s="12">
        <f t="shared" si="7"/>
        <v>70</v>
      </c>
      <c r="I61" s="12">
        <f t="shared" si="8"/>
        <v>1.25</v>
      </c>
      <c r="J61" s="12">
        <f t="shared" si="9"/>
        <v>0.1643835616438356</v>
      </c>
      <c r="K61" s="12">
        <f t="shared" si="10"/>
        <v>71.41438356164383</v>
      </c>
      <c r="L61" s="12">
        <v>0</v>
      </c>
      <c r="M61" s="12">
        <v>6</v>
      </c>
      <c r="N61" s="12">
        <v>6</v>
      </c>
      <c r="O61" s="12">
        <v>0</v>
      </c>
      <c r="P61" s="12">
        <v>15</v>
      </c>
      <c r="Q61" s="12">
        <v>0</v>
      </c>
      <c r="R61" s="12">
        <v>0</v>
      </c>
      <c r="S61" s="13">
        <f t="shared" si="11"/>
        <v>83.41438356164383</v>
      </c>
      <c r="T61" s="12">
        <f t="shared" si="14"/>
        <v>15</v>
      </c>
      <c r="U61" s="19">
        <f t="shared" si="12"/>
        <v>68.41438356164383</v>
      </c>
    </row>
    <row r="62" spans="1:21" ht="12.75">
      <c r="A62" s="2">
        <v>35</v>
      </c>
      <c r="B62" s="15" t="s">
        <v>179</v>
      </c>
      <c r="C62" s="14" t="s">
        <v>180</v>
      </c>
      <c r="D62" s="14" t="s">
        <v>40</v>
      </c>
      <c r="E62" s="12">
        <v>12</v>
      </c>
      <c r="F62" s="12">
        <v>4</v>
      </c>
      <c r="G62" s="12">
        <v>17</v>
      </c>
      <c r="H62" s="12">
        <f t="shared" si="7"/>
        <v>60</v>
      </c>
      <c r="I62" s="12">
        <f t="shared" si="8"/>
        <v>1.6666666666666667</v>
      </c>
      <c r="J62" s="12">
        <f t="shared" si="9"/>
        <v>0.2328767123287671</v>
      </c>
      <c r="K62" s="12">
        <f t="shared" si="10"/>
        <v>61.89954337899543</v>
      </c>
      <c r="L62" s="12">
        <v>1</v>
      </c>
      <c r="M62" s="12">
        <v>0</v>
      </c>
      <c r="N62" s="12">
        <v>3</v>
      </c>
      <c r="O62" s="12">
        <v>0</v>
      </c>
      <c r="P62" s="12">
        <v>0</v>
      </c>
      <c r="Q62" s="12">
        <v>0</v>
      </c>
      <c r="R62" s="12">
        <v>0</v>
      </c>
      <c r="S62" s="13">
        <f t="shared" si="11"/>
        <v>64.89954337899543</v>
      </c>
      <c r="T62" s="12">
        <f t="shared" si="14"/>
        <v>1</v>
      </c>
      <c r="U62" s="19">
        <f t="shared" si="12"/>
        <v>63.89954337899543</v>
      </c>
    </row>
    <row r="63" spans="1:21" ht="12.75">
      <c r="A63" s="2">
        <v>36</v>
      </c>
      <c r="B63" s="55" t="s">
        <v>221</v>
      </c>
      <c r="C63" s="14" t="s">
        <v>222</v>
      </c>
      <c r="D63" s="14" t="s">
        <v>40</v>
      </c>
      <c r="E63" s="12">
        <v>10</v>
      </c>
      <c r="F63" s="12">
        <v>1</v>
      </c>
      <c r="G63" s="12">
        <v>11</v>
      </c>
      <c r="H63" s="12">
        <f t="shared" si="7"/>
        <v>50</v>
      </c>
      <c r="I63" s="12">
        <f t="shared" si="8"/>
        <v>0.4166666666666667</v>
      </c>
      <c r="J63" s="12">
        <f t="shared" si="9"/>
        <v>0.1506849315068493</v>
      </c>
      <c r="K63" s="12">
        <f t="shared" si="10"/>
        <v>50.567351598173516</v>
      </c>
      <c r="L63" s="12">
        <v>0</v>
      </c>
      <c r="M63" s="12">
        <v>6</v>
      </c>
      <c r="N63" s="12">
        <v>6</v>
      </c>
      <c r="O63" s="12">
        <v>0</v>
      </c>
      <c r="P63" s="12">
        <v>0</v>
      </c>
      <c r="Q63" s="12">
        <v>0</v>
      </c>
      <c r="R63" s="12">
        <v>0</v>
      </c>
      <c r="S63" s="13">
        <f t="shared" si="11"/>
        <v>62.567351598173516</v>
      </c>
      <c r="T63" s="12">
        <f t="shared" si="14"/>
        <v>0</v>
      </c>
      <c r="U63" s="19">
        <f t="shared" si="12"/>
        <v>62.567351598173516</v>
      </c>
    </row>
    <row r="64" spans="1:21" ht="12.75">
      <c r="A64" s="2">
        <v>37</v>
      </c>
      <c r="B64" s="15" t="s">
        <v>176</v>
      </c>
      <c r="C64" s="14" t="s">
        <v>177</v>
      </c>
      <c r="D64" s="14" t="s">
        <v>40</v>
      </c>
      <c r="E64" s="12">
        <v>10</v>
      </c>
      <c r="F64" s="12">
        <v>10</v>
      </c>
      <c r="G64" s="12">
        <v>20</v>
      </c>
      <c r="H64" s="12">
        <f t="shared" si="7"/>
        <v>50</v>
      </c>
      <c r="I64" s="12">
        <f t="shared" si="8"/>
        <v>4.166666666666667</v>
      </c>
      <c r="J64" s="12">
        <f t="shared" si="9"/>
        <v>0.273972602739726</v>
      </c>
      <c r="K64" s="12">
        <f t="shared" si="10"/>
        <v>54.44063926940639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3">
        <f t="shared" si="11"/>
        <v>54.44063926940639</v>
      </c>
      <c r="T64" s="12">
        <f t="shared" si="14"/>
        <v>0</v>
      </c>
      <c r="U64" s="19">
        <f t="shared" si="12"/>
        <v>54.44063926940639</v>
      </c>
    </row>
    <row r="65" spans="1:21" ht="14.25" customHeight="1">
      <c r="A65" s="2">
        <v>38</v>
      </c>
      <c r="B65" s="43" t="s">
        <v>212</v>
      </c>
      <c r="C65" s="14" t="s">
        <v>213</v>
      </c>
      <c r="D65" s="14" t="s">
        <v>40</v>
      </c>
      <c r="E65" s="12">
        <v>11</v>
      </c>
      <c r="F65" s="12">
        <v>4</v>
      </c>
      <c r="G65" s="12">
        <v>7</v>
      </c>
      <c r="H65" s="24">
        <f t="shared" si="7"/>
        <v>55</v>
      </c>
      <c r="I65" s="12">
        <f t="shared" si="8"/>
        <v>1.6666666666666667</v>
      </c>
      <c r="J65" s="12">
        <f t="shared" si="9"/>
        <v>0.0958904109589041</v>
      </c>
      <c r="K65" s="12">
        <f t="shared" si="10"/>
        <v>56.762557077625566</v>
      </c>
      <c r="L65" s="12">
        <v>0</v>
      </c>
      <c r="M65" s="12">
        <v>6</v>
      </c>
      <c r="N65" s="12">
        <v>3</v>
      </c>
      <c r="O65" s="12">
        <v>0</v>
      </c>
      <c r="P65" s="12">
        <v>15</v>
      </c>
      <c r="Q65" s="12">
        <v>0</v>
      </c>
      <c r="R65" s="12">
        <v>0</v>
      </c>
      <c r="S65" s="13">
        <f t="shared" si="11"/>
        <v>65.76255707762556</v>
      </c>
      <c r="T65" s="12">
        <f t="shared" si="14"/>
        <v>15</v>
      </c>
      <c r="U65" s="19">
        <f t="shared" si="12"/>
        <v>50.76255707762556</v>
      </c>
    </row>
    <row r="66" spans="1:21" ht="12.75">
      <c r="A66" s="2">
        <v>39</v>
      </c>
      <c r="B66" s="48" t="s">
        <v>250</v>
      </c>
      <c r="C66" s="14" t="s">
        <v>251</v>
      </c>
      <c r="D66" s="14" t="s">
        <v>40</v>
      </c>
      <c r="E66" s="12">
        <v>8</v>
      </c>
      <c r="F66" s="12">
        <v>3</v>
      </c>
      <c r="G66" s="12">
        <v>19</v>
      </c>
      <c r="H66" s="24">
        <f t="shared" si="7"/>
        <v>40</v>
      </c>
      <c r="I66" s="12">
        <f t="shared" si="8"/>
        <v>1.25</v>
      </c>
      <c r="J66" s="12">
        <f t="shared" si="9"/>
        <v>0.2602739726027397</v>
      </c>
      <c r="K66" s="12">
        <f t="shared" si="10"/>
        <v>41.51027397260274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3">
        <f t="shared" si="11"/>
        <v>41.51027397260274</v>
      </c>
      <c r="T66" s="12">
        <f t="shared" si="14"/>
        <v>0</v>
      </c>
      <c r="U66" s="19">
        <f t="shared" si="12"/>
        <v>41.51027397260274</v>
      </c>
    </row>
    <row r="67" spans="1:24" ht="12.75">
      <c r="A67" s="2">
        <v>40</v>
      </c>
      <c r="B67" s="48" t="s">
        <v>249</v>
      </c>
      <c r="C67" s="14" t="s">
        <v>248</v>
      </c>
      <c r="D67" s="14" t="s">
        <v>40</v>
      </c>
      <c r="E67" s="12">
        <v>7</v>
      </c>
      <c r="F67" s="12">
        <v>4</v>
      </c>
      <c r="G67" s="12">
        <v>23</v>
      </c>
      <c r="H67" s="24">
        <f t="shared" si="7"/>
        <v>35</v>
      </c>
      <c r="I67" s="12">
        <f t="shared" si="8"/>
        <v>1.6666666666666667</v>
      </c>
      <c r="J67" s="12">
        <f t="shared" si="9"/>
        <v>0.3150684931506849</v>
      </c>
      <c r="K67" s="12">
        <f t="shared" si="10"/>
        <v>36.98173515981735</v>
      </c>
      <c r="L67" s="12">
        <v>1</v>
      </c>
      <c r="M67" s="12">
        <v>0</v>
      </c>
      <c r="N67" s="12">
        <v>3</v>
      </c>
      <c r="O67" s="12">
        <v>0</v>
      </c>
      <c r="P67" s="12">
        <v>0</v>
      </c>
      <c r="Q67" s="12">
        <v>0</v>
      </c>
      <c r="R67" s="12">
        <v>0</v>
      </c>
      <c r="S67" s="13">
        <f t="shared" si="11"/>
        <v>39.98173515981735</v>
      </c>
      <c r="T67" s="12">
        <f t="shared" si="14"/>
        <v>1</v>
      </c>
      <c r="U67" s="19">
        <f t="shared" si="12"/>
        <v>38.98173515981735</v>
      </c>
      <c r="X67" t="s">
        <v>65</v>
      </c>
    </row>
    <row r="68" spans="1:24" ht="13.5" customHeight="1">
      <c r="A68" s="2">
        <v>41</v>
      </c>
      <c r="B68" s="48" t="s">
        <v>191</v>
      </c>
      <c r="C68" s="14" t="s">
        <v>192</v>
      </c>
      <c r="D68" s="14" t="s">
        <v>40</v>
      </c>
      <c r="E68" s="12">
        <v>5</v>
      </c>
      <c r="F68" s="12">
        <v>10</v>
      </c>
      <c r="G68" s="12">
        <v>1</v>
      </c>
      <c r="H68" s="24">
        <f t="shared" si="7"/>
        <v>25</v>
      </c>
      <c r="I68" s="12">
        <f t="shared" si="8"/>
        <v>4.166666666666667</v>
      </c>
      <c r="J68" s="12">
        <f t="shared" si="9"/>
        <v>0.0136986301369863</v>
      </c>
      <c r="K68" s="12">
        <f t="shared" si="10"/>
        <v>29.180365296803654</v>
      </c>
      <c r="L68" s="12">
        <v>0</v>
      </c>
      <c r="M68" s="12">
        <v>0</v>
      </c>
      <c r="N68" s="12">
        <v>0</v>
      </c>
      <c r="O68" s="12">
        <v>2</v>
      </c>
      <c r="P68" s="12">
        <v>0</v>
      </c>
      <c r="Q68" s="12">
        <v>0</v>
      </c>
      <c r="R68" s="12">
        <v>0</v>
      </c>
      <c r="S68" s="13">
        <f t="shared" si="11"/>
        <v>31.180365296803654</v>
      </c>
      <c r="T68" s="12">
        <f t="shared" si="14"/>
        <v>0</v>
      </c>
      <c r="U68" s="19">
        <f t="shared" si="12"/>
        <v>31.180365296803654</v>
      </c>
      <c r="V68" s="61"/>
      <c r="W68" s="61"/>
      <c r="X68" s="62"/>
    </row>
    <row r="69" spans="1:21" ht="12.75">
      <c r="A69" s="2">
        <v>42</v>
      </c>
      <c r="B69" s="14" t="s">
        <v>154</v>
      </c>
      <c r="C69" s="14" t="s">
        <v>49</v>
      </c>
      <c r="D69" s="14" t="s">
        <v>41</v>
      </c>
      <c r="E69" s="12">
        <v>5</v>
      </c>
      <c r="F69" s="12">
        <v>11</v>
      </c>
      <c r="G69" s="12">
        <v>8</v>
      </c>
      <c r="H69" s="12">
        <f t="shared" si="7"/>
        <v>25</v>
      </c>
      <c r="I69" s="12">
        <f t="shared" si="8"/>
        <v>4.583333333333333</v>
      </c>
      <c r="J69" s="12">
        <f t="shared" si="9"/>
        <v>0.1095890410958904</v>
      </c>
      <c r="K69" s="12">
        <f t="shared" si="10"/>
        <v>29.692922374429223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3">
        <f t="shared" si="11"/>
        <v>29.692922374429223</v>
      </c>
      <c r="T69" s="12">
        <f t="shared" si="14"/>
        <v>0</v>
      </c>
      <c r="U69" s="19">
        <f t="shared" si="12"/>
        <v>29.692922374429223</v>
      </c>
    </row>
    <row r="70" spans="1:21" ht="12.75">
      <c r="A70" s="2">
        <v>43</v>
      </c>
      <c r="B70" s="48" t="s">
        <v>204</v>
      </c>
      <c r="C70" s="15" t="s">
        <v>64</v>
      </c>
      <c r="D70" s="15" t="s">
        <v>41</v>
      </c>
      <c r="E70" s="46">
        <v>2</v>
      </c>
      <c r="F70" s="46">
        <v>4</v>
      </c>
      <c r="G70" s="46">
        <v>1</v>
      </c>
      <c r="H70" s="47">
        <f t="shared" si="7"/>
        <v>10</v>
      </c>
      <c r="I70" s="46">
        <f t="shared" si="8"/>
        <v>1.6666666666666667</v>
      </c>
      <c r="J70" s="46">
        <f t="shared" si="9"/>
        <v>0.0136986301369863</v>
      </c>
      <c r="K70" s="46">
        <f t="shared" si="10"/>
        <v>11.680365296803652</v>
      </c>
      <c r="L70" s="46">
        <v>0</v>
      </c>
      <c r="M70" s="46">
        <v>6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65">
        <f t="shared" si="11"/>
        <v>17.68036529680365</v>
      </c>
      <c r="T70" s="46">
        <f t="shared" si="14"/>
        <v>0</v>
      </c>
      <c r="U70" s="66">
        <f t="shared" si="12"/>
        <v>17.68036529680365</v>
      </c>
    </row>
    <row r="71" spans="1:22" ht="15" customHeight="1">
      <c r="A71" s="2">
        <v>44</v>
      </c>
      <c r="B71" s="14" t="s">
        <v>244</v>
      </c>
      <c r="C71" s="14" t="s">
        <v>245</v>
      </c>
      <c r="D71" s="14" t="s">
        <v>86</v>
      </c>
      <c r="E71" s="12">
        <v>3</v>
      </c>
      <c r="F71" s="12">
        <v>5</v>
      </c>
      <c r="G71" s="12">
        <v>0</v>
      </c>
      <c r="H71" s="12">
        <f t="shared" si="7"/>
        <v>15</v>
      </c>
      <c r="I71" s="12">
        <f t="shared" si="8"/>
        <v>2.0833333333333335</v>
      </c>
      <c r="J71" s="12">
        <f t="shared" si="9"/>
        <v>0</v>
      </c>
      <c r="K71" s="12">
        <f t="shared" si="10"/>
        <v>17.083333333333332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3">
        <f t="shared" si="11"/>
        <v>17.083333333333332</v>
      </c>
      <c r="T71" s="12">
        <f t="shared" si="14"/>
        <v>0</v>
      </c>
      <c r="U71" s="19">
        <f t="shared" si="12"/>
        <v>17.083333333333332</v>
      </c>
      <c r="V71" s="59"/>
    </row>
    <row r="72" spans="1:21" ht="13.5" customHeight="1">
      <c r="A72" s="2">
        <v>45</v>
      </c>
      <c r="B72" s="15" t="s">
        <v>178</v>
      </c>
      <c r="C72" s="14" t="s">
        <v>38</v>
      </c>
      <c r="D72" s="14" t="s">
        <v>41</v>
      </c>
      <c r="E72" s="12">
        <v>2</v>
      </c>
      <c r="F72" s="12">
        <v>1</v>
      </c>
      <c r="G72" s="12">
        <v>3</v>
      </c>
      <c r="H72" s="12">
        <f t="shared" si="7"/>
        <v>10</v>
      </c>
      <c r="I72" s="12">
        <f t="shared" si="8"/>
        <v>0.4166666666666667</v>
      </c>
      <c r="J72" s="12">
        <f t="shared" si="9"/>
        <v>0.0410958904109589</v>
      </c>
      <c r="K72" s="12">
        <f t="shared" si="10"/>
        <v>10.457762557077626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3">
        <f t="shared" si="11"/>
        <v>10.457762557077626</v>
      </c>
      <c r="T72" s="12">
        <f t="shared" si="14"/>
        <v>0</v>
      </c>
      <c r="U72" s="19">
        <f t="shared" si="12"/>
        <v>10.457762557077626</v>
      </c>
    </row>
    <row r="73" spans="1:21" ht="13.5" customHeight="1">
      <c r="A73" s="2">
        <v>46</v>
      </c>
      <c r="B73" s="48" t="s">
        <v>203</v>
      </c>
      <c r="C73" s="15" t="s">
        <v>64</v>
      </c>
      <c r="D73" s="15" t="s">
        <v>41</v>
      </c>
      <c r="E73" s="46">
        <v>3</v>
      </c>
      <c r="F73" s="46">
        <v>1</v>
      </c>
      <c r="G73" s="46">
        <v>1</v>
      </c>
      <c r="H73" s="47">
        <f t="shared" si="7"/>
        <v>15</v>
      </c>
      <c r="I73" s="46">
        <f t="shared" si="8"/>
        <v>0.4166666666666667</v>
      </c>
      <c r="J73" s="46">
        <f t="shared" si="9"/>
        <v>0.0136986301369863</v>
      </c>
      <c r="K73" s="46">
        <f t="shared" si="10"/>
        <v>15.430365296803652</v>
      </c>
      <c r="L73" s="46">
        <v>0</v>
      </c>
      <c r="M73" s="46">
        <v>6</v>
      </c>
      <c r="N73" s="46">
        <v>3</v>
      </c>
      <c r="O73" s="46">
        <v>0</v>
      </c>
      <c r="P73" s="46">
        <v>15</v>
      </c>
      <c r="Q73" s="46">
        <v>0</v>
      </c>
      <c r="R73" s="46">
        <v>0</v>
      </c>
      <c r="S73" s="65">
        <f t="shared" si="11"/>
        <v>24.43036529680365</v>
      </c>
      <c r="T73" s="46">
        <f t="shared" si="14"/>
        <v>15</v>
      </c>
      <c r="U73" s="66">
        <f t="shared" si="12"/>
        <v>9.43036529680365</v>
      </c>
    </row>
    <row r="74" spans="1:21" ht="16.5" customHeight="1">
      <c r="A74" s="2">
        <v>47</v>
      </c>
      <c r="B74" s="48" t="s">
        <v>214</v>
      </c>
      <c r="C74" s="14" t="s">
        <v>64</v>
      </c>
      <c r="D74" s="14" t="s">
        <v>41</v>
      </c>
      <c r="E74" s="12">
        <v>2</v>
      </c>
      <c r="F74" s="12">
        <v>1</v>
      </c>
      <c r="G74" s="12">
        <v>2</v>
      </c>
      <c r="H74" s="24">
        <f t="shared" si="7"/>
        <v>10</v>
      </c>
      <c r="I74" s="12">
        <f t="shared" si="8"/>
        <v>0.4166666666666667</v>
      </c>
      <c r="J74" s="12">
        <f t="shared" si="9"/>
        <v>0.0273972602739726</v>
      </c>
      <c r="K74" s="12">
        <f t="shared" si="10"/>
        <v>10.444063926940638</v>
      </c>
      <c r="L74" s="12">
        <v>0</v>
      </c>
      <c r="M74" s="12">
        <v>0</v>
      </c>
      <c r="N74" s="12">
        <v>0</v>
      </c>
      <c r="O74" s="12">
        <v>0</v>
      </c>
      <c r="P74" s="12">
        <v>15</v>
      </c>
      <c r="Q74" s="12">
        <v>0</v>
      </c>
      <c r="R74" s="12">
        <v>0</v>
      </c>
      <c r="S74" s="13">
        <f t="shared" si="11"/>
        <v>10.444063926940638</v>
      </c>
      <c r="T74" s="12">
        <f t="shared" si="14"/>
        <v>15</v>
      </c>
      <c r="U74" s="19">
        <f t="shared" si="12"/>
        <v>-4.555936073059362</v>
      </c>
    </row>
    <row r="75" spans="1:21" ht="21" customHeight="1">
      <c r="A75" s="21"/>
      <c r="B75" s="57" t="s">
        <v>59</v>
      </c>
      <c r="C75" s="58"/>
      <c r="D75" s="60" t="s">
        <v>57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ht="12" customHeight="1">
      <c r="A76" s="39">
        <v>1</v>
      </c>
      <c r="B76" s="2" t="s">
        <v>323</v>
      </c>
      <c r="C76" s="2" t="s">
        <v>62</v>
      </c>
      <c r="D76" s="2" t="s">
        <v>41</v>
      </c>
      <c r="E76" s="12">
        <v>30</v>
      </c>
      <c r="F76" s="12">
        <v>0</v>
      </c>
      <c r="G76" s="12">
        <v>0</v>
      </c>
      <c r="H76" s="12">
        <f>SUM(E76*5)</f>
        <v>150</v>
      </c>
      <c r="I76" s="12">
        <f>SUM(F76*5/12)</f>
        <v>0</v>
      </c>
      <c r="J76" s="12">
        <f>SUM(G76*5/365)</f>
        <v>0</v>
      </c>
      <c r="K76" s="12">
        <f>SUM(H76:J76)</f>
        <v>150</v>
      </c>
      <c r="L76" s="12">
        <v>0</v>
      </c>
      <c r="M76" s="12">
        <v>6</v>
      </c>
      <c r="N76" s="12">
        <v>6</v>
      </c>
      <c r="O76" s="12">
        <v>0</v>
      </c>
      <c r="P76" s="12">
        <v>30</v>
      </c>
      <c r="Q76" s="12">
        <v>0</v>
      </c>
      <c r="R76" s="12">
        <v>0</v>
      </c>
      <c r="S76" s="13">
        <f>SUM(K76,M76,N76,O76,Q76,R76)</f>
        <v>162</v>
      </c>
      <c r="T76" s="12">
        <f>SUM(L76,P76)</f>
        <v>30</v>
      </c>
      <c r="U76" s="19">
        <f>SUM(S76-T76)</f>
        <v>132</v>
      </c>
    </row>
    <row r="77" spans="1:21" ht="12" customHeight="1">
      <c r="A77" s="39">
        <v>2</v>
      </c>
      <c r="B77" s="54" t="s">
        <v>236</v>
      </c>
      <c r="C77" s="82" t="s">
        <v>237</v>
      </c>
      <c r="D77" s="14" t="s">
        <v>40</v>
      </c>
      <c r="E77" s="12">
        <v>35</v>
      </c>
      <c r="F77" s="12">
        <v>10</v>
      </c>
      <c r="G77" s="12">
        <v>28</v>
      </c>
      <c r="H77" s="24">
        <f>SUM(E77*5)</f>
        <v>175</v>
      </c>
      <c r="I77" s="12">
        <f>SUM(F77*5/12)</f>
        <v>4.166666666666667</v>
      </c>
      <c r="J77" s="12">
        <f>SUM(G77*5/365)</f>
        <v>0.3835616438356164</v>
      </c>
      <c r="K77" s="12">
        <f>SUM(H77:J77)</f>
        <v>179.55022831050226</v>
      </c>
      <c r="L77" s="12">
        <v>0</v>
      </c>
      <c r="M77" s="12">
        <v>0</v>
      </c>
      <c r="N77" s="12">
        <v>6</v>
      </c>
      <c r="O77" s="12">
        <v>0</v>
      </c>
      <c r="P77" s="12">
        <v>15</v>
      </c>
      <c r="Q77" s="12">
        <v>0</v>
      </c>
      <c r="R77" s="12">
        <v>0</v>
      </c>
      <c r="S77" s="13">
        <f>SUM(K77,M77,N77,O77,Q77,R77)</f>
        <v>185.55022831050226</v>
      </c>
      <c r="T77" s="12">
        <f>SUM(L77,P77)</f>
        <v>15</v>
      </c>
      <c r="U77" s="19">
        <f>SUM(S77-T77)</f>
        <v>170.55022831050226</v>
      </c>
    </row>
    <row r="78" spans="1:21" ht="12" customHeight="1">
      <c r="A78" s="2">
        <v>3</v>
      </c>
      <c r="B78" s="15" t="s">
        <v>238</v>
      </c>
      <c r="C78" s="14" t="s">
        <v>239</v>
      </c>
      <c r="D78" s="14" t="s">
        <v>41</v>
      </c>
      <c r="E78" s="12">
        <v>30</v>
      </c>
      <c r="F78" s="12">
        <v>9</v>
      </c>
      <c r="G78" s="12">
        <v>20</v>
      </c>
      <c r="H78" s="24">
        <f aca="true" t="shared" si="15" ref="H78:H83">SUM(E78*5)</f>
        <v>150</v>
      </c>
      <c r="I78" s="12">
        <f aca="true" t="shared" si="16" ref="I78:I83">SUM(F78*5/12)</f>
        <v>3.75</v>
      </c>
      <c r="J78" s="12">
        <f aca="true" t="shared" si="17" ref="J78:J83">SUM(G78*5/365)</f>
        <v>0.273972602739726</v>
      </c>
      <c r="K78" s="12">
        <f aca="true" t="shared" si="18" ref="K78:K83">SUM(H78:J78)</f>
        <v>154.02397260273972</v>
      </c>
      <c r="L78" s="12">
        <v>0</v>
      </c>
      <c r="M78" s="12">
        <v>6</v>
      </c>
      <c r="N78" s="12">
        <v>6</v>
      </c>
      <c r="O78" s="12">
        <v>1</v>
      </c>
      <c r="P78" s="12">
        <v>6</v>
      </c>
      <c r="Q78" s="12">
        <v>0</v>
      </c>
      <c r="R78" s="12">
        <v>0</v>
      </c>
      <c r="S78" s="13">
        <f aca="true" t="shared" si="19" ref="S78:S83">SUM(K78,M78,N78,O78,Q78,R78)</f>
        <v>167.02397260273972</v>
      </c>
      <c r="T78" s="12">
        <f aca="true" t="shared" si="20" ref="T78:T83">SUM(L78,P78)</f>
        <v>6</v>
      </c>
      <c r="U78" s="19">
        <f aca="true" t="shared" si="21" ref="U78:U83">SUM(S78-T78)</f>
        <v>161.02397260273972</v>
      </c>
    </row>
    <row r="79" spans="1:21" ht="12" customHeight="1">
      <c r="A79" s="2">
        <v>4</v>
      </c>
      <c r="B79" s="15" t="s">
        <v>234</v>
      </c>
      <c r="C79" s="14" t="s">
        <v>235</v>
      </c>
      <c r="D79" s="14" t="s">
        <v>41</v>
      </c>
      <c r="E79" s="12">
        <v>31</v>
      </c>
      <c r="F79" s="12">
        <v>2</v>
      </c>
      <c r="G79" s="12">
        <v>29</v>
      </c>
      <c r="H79" s="24">
        <f t="shared" si="15"/>
        <v>155</v>
      </c>
      <c r="I79" s="12">
        <f t="shared" si="16"/>
        <v>0.8333333333333334</v>
      </c>
      <c r="J79" s="12">
        <f t="shared" si="17"/>
        <v>0.3972602739726027</v>
      </c>
      <c r="K79" s="12">
        <f t="shared" si="18"/>
        <v>156.23059360730593</v>
      </c>
      <c r="L79" s="12">
        <v>0</v>
      </c>
      <c r="M79" s="12">
        <v>6</v>
      </c>
      <c r="N79" s="12">
        <v>6</v>
      </c>
      <c r="O79" s="12">
        <v>0</v>
      </c>
      <c r="P79" s="12">
        <v>30</v>
      </c>
      <c r="Q79" s="12">
        <v>0</v>
      </c>
      <c r="R79" s="12">
        <v>0</v>
      </c>
      <c r="S79" s="13">
        <f t="shared" si="19"/>
        <v>168.23059360730593</v>
      </c>
      <c r="T79" s="12">
        <f t="shared" si="20"/>
        <v>30</v>
      </c>
      <c r="U79" s="19">
        <f t="shared" si="21"/>
        <v>138.23059360730593</v>
      </c>
    </row>
    <row r="80" spans="1:21" ht="13.5" customHeight="1">
      <c r="A80" s="2">
        <v>5</v>
      </c>
      <c r="B80" s="15" t="s">
        <v>232</v>
      </c>
      <c r="C80" s="18" t="s">
        <v>233</v>
      </c>
      <c r="D80" s="14" t="s">
        <v>40</v>
      </c>
      <c r="E80" s="12">
        <v>30</v>
      </c>
      <c r="F80" s="12">
        <v>1</v>
      </c>
      <c r="G80" s="12">
        <v>20</v>
      </c>
      <c r="H80" s="24">
        <f t="shared" si="15"/>
        <v>150</v>
      </c>
      <c r="I80" s="12">
        <f t="shared" si="16"/>
        <v>0.4166666666666667</v>
      </c>
      <c r="J80" s="12">
        <f t="shared" si="17"/>
        <v>0.273972602739726</v>
      </c>
      <c r="K80" s="12">
        <f t="shared" si="18"/>
        <v>150.69063926940638</v>
      </c>
      <c r="L80" s="12">
        <v>0</v>
      </c>
      <c r="M80" s="12">
        <v>0</v>
      </c>
      <c r="N80" s="12">
        <v>0</v>
      </c>
      <c r="O80" s="12">
        <v>0</v>
      </c>
      <c r="P80" s="12">
        <v>15</v>
      </c>
      <c r="Q80" s="12">
        <v>0</v>
      </c>
      <c r="R80" s="12">
        <v>0</v>
      </c>
      <c r="S80" s="13">
        <f t="shared" si="19"/>
        <v>150.69063926940638</v>
      </c>
      <c r="T80" s="12">
        <f t="shared" si="20"/>
        <v>15</v>
      </c>
      <c r="U80" s="19">
        <f t="shared" si="21"/>
        <v>135.69063926940638</v>
      </c>
    </row>
    <row r="81" spans="1:21" ht="15" customHeight="1">
      <c r="A81" s="2">
        <v>7</v>
      </c>
      <c r="B81" s="15" t="s">
        <v>240</v>
      </c>
      <c r="C81" s="14" t="s">
        <v>241</v>
      </c>
      <c r="D81" s="14" t="s">
        <v>242</v>
      </c>
      <c r="E81" s="12">
        <v>24</v>
      </c>
      <c r="F81" s="12">
        <v>11</v>
      </c>
      <c r="G81" s="12">
        <v>18</v>
      </c>
      <c r="H81" s="24">
        <f t="shared" si="15"/>
        <v>120</v>
      </c>
      <c r="I81" s="12">
        <f t="shared" si="16"/>
        <v>4.583333333333333</v>
      </c>
      <c r="J81" s="12">
        <f t="shared" si="17"/>
        <v>0.2465753424657534</v>
      </c>
      <c r="K81" s="12">
        <f t="shared" si="18"/>
        <v>124.82990867579908</v>
      </c>
      <c r="L81" s="12">
        <v>0</v>
      </c>
      <c r="M81" s="12">
        <v>6</v>
      </c>
      <c r="N81" s="12">
        <v>6</v>
      </c>
      <c r="O81" s="12">
        <v>0</v>
      </c>
      <c r="P81" s="12">
        <v>15</v>
      </c>
      <c r="Q81" s="12">
        <v>0</v>
      </c>
      <c r="R81" s="12">
        <v>0</v>
      </c>
      <c r="S81" s="13">
        <f t="shared" si="19"/>
        <v>136.82990867579906</v>
      </c>
      <c r="T81" s="12">
        <f t="shared" si="20"/>
        <v>15</v>
      </c>
      <c r="U81" s="19">
        <f t="shared" si="21"/>
        <v>121.82990867579906</v>
      </c>
    </row>
    <row r="82" spans="1:21" ht="13.5" customHeight="1">
      <c r="A82" s="2">
        <v>8</v>
      </c>
      <c r="B82" s="48" t="s">
        <v>243</v>
      </c>
      <c r="C82" s="14" t="s">
        <v>53</v>
      </c>
      <c r="D82" s="14" t="s">
        <v>40</v>
      </c>
      <c r="E82" s="12">
        <v>19</v>
      </c>
      <c r="F82" s="12">
        <v>4</v>
      </c>
      <c r="G82" s="12">
        <v>23</v>
      </c>
      <c r="H82" s="24">
        <f t="shared" si="15"/>
        <v>95</v>
      </c>
      <c r="I82" s="12">
        <f t="shared" si="16"/>
        <v>1.6666666666666667</v>
      </c>
      <c r="J82" s="12">
        <f t="shared" si="17"/>
        <v>0.3150684931506849</v>
      </c>
      <c r="K82" s="12">
        <f t="shared" si="18"/>
        <v>96.98173515981736</v>
      </c>
      <c r="L82" s="12">
        <v>0</v>
      </c>
      <c r="M82" s="12">
        <v>6</v>
      </c>
      <c r="N82" s="12">
        <v>6</v>
      </c>
      <c r="O82" s="12">
        <v>1</v>
      </c>
      <c r="P82" s="12">
        <v>9</v>
      </c>
      <c r="Q82" s="12">
        <v>0</v>
      </c>
      <c r="R82" s="12">
        <v>0</v>
      </c>
      <c r="S82" s="13">
        <f t="shared" si="19"/>
        <v>109.98173515981736</v>
      </c>
      <c r="T82" s="12">
        <f t="shared" si="20"/>
        <v>9</v>
      </c>
      <c r="U82" s="19">
        <f t="shared" si="21"/>
        <v>100.98173515981736</v>
      </c>
    </row>
    <row r="83" spans="1:21" ht="6" customHeight="1" hidden="1">
      <c r="A83" s="2">
        <v>7</v>
      </c>
      <c r="B83" s="14" t="s">
        <v>171</v>
      </c>
      <c r="C83" s="14" t="s">
        <v>172</v>
      </c>
      <c r="D83" s="14" t="s">
        <v>86</v>
      </c>
      <c r="E83" s="12">
        <v>7</v>
      </c>
      <c r="F83" s="12">
        <v>2</v>
      </c>
      <c r="G83" s="12">
        <v>12</v>
      </c>
      <c r="H83" s="24">
        <f t="shared" si="15"/>
        <v>35</v>
      </c>
      <c r="I83" s="12">
        <f t="shared" si="16"/>
        <v>0.8333333333333334</v>
      </c>
      <c r="J83" s="12">
        <f t="shared" si="17"/>
        <v>0.1643835616438356</v>
      </c>
      <c r="K83" s="12">
        <f t="shared" si="18"/>
        <v>35.997716894977174</v>
      </c>
      <c r="L83" s="12">
        <v>0</v>
      </c>
      <c r="M83" s="12">
        <v>0</v>
      </c>
      <c r="N83" s="12">
        <v>0</v>
      </c>
      <c r="O83" s="12">
        <v>0</v>
      </c>
      <c r="P83" s="12">
        <v>15</v>
      </c>
      <c r="Q83" s="12">
        <v>0</v>
      </c>
      <c r="R83" s="12">
        <v>0</v>
      </c>
      <c r="S83" s="13">
        <f t="shared" si="19"/>
        <v>35.997716894977174</v>
      </c>
      <c r="T83" s="12">
        <f t="shared" si="20"/>
        <v>15</v>
      </c>
      <c r="U83" s="19">
        <f t="shared" si="21"/>
        <v>20.997716894977174</v>
      </c>
    </row>
    <row r="84" spans="1:21" ht="37.5" customHeight="1">
      <c r="A84" s="98" t="s">
        <v>35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0"/>
    </row>
    <row r="85" spans="1:21" ht="12.75" customHeight="1">
      <c r="A85" s="2"/>
      <c r="B85" s="2"/>
      <c r="C85" s="2"/>
      <c r="D85" s="2"/>
      <c r="E85" s="106" t="s">
        <v>0</v>
      </c>
      <c r="F85" s="106"/>
      <c r="G85" s="106"/>
      <c r="H85" s="36"/>
      <c r="I85" s="36"/>
      <c r="J85" s="36"/>
      <c r="K85" s="36"/>
      <c r="L85" s="101" t="s">
        <v>1</v>
      </c>
      <c r="M85" s="101"/>
      <c r="N85" s="2"/>
      <c r="O85" s="2"/>
      <c r="P85" s="103" t="s">
        <v>2</v>
      </c>
      <c r="Q85" s="104"/>
      <c r="R85" s="2"/>
      <c r="S85" s="2"/>
      <c r="T85" s="2"/>
      <c r="U85" s="2"/>
    </row>
    <row r="86" spans="1:21" ht="12.75" customHeight="1">
      <c r="A86" s="31" t="s">
        <v>3</v>
      </c>
      <c r="B86" s="35" t="s">
        <v>4</v>
      </c>
      <c r="C86" s="30" t="s">
        <v>5</v>
      </c>
      <c r="D86" s="27" t="s">
        <v>30</v>
      </c>
      <c r="E86" s="3" t="s">
        <v>6</v>
      </c>
      <c r="F86" s="3" t="s">
        <v>7</v>
      </c>
      <c r="G86" s="3" t="s">
        <v>8</v>
      </c>
      <c r="H86" s="4" t="s">
        <v>9</v>
      </c>
      <c r="I86" s="4" t="s">
        <v>10</v>
      </c>
      <c r="J86" s="4" t="s">
        <v>11</v>
      </c>
      <c r="K86" s="5" t="s">
        <v>12</v>
      </c>
      <c r="L86" s="6" t="s">
        <v>13</v>
      </c>
      <c r="M86" s="7" t="s">
        <v>14</v>
      </c>
      <c r="N86" s="25" t="s">
        <v>15</v>
      </c>
      <c r="O86" s="41" t="s">
        <v>39</v>
      </c>
      <c r="P86" s="6" t="s">
        <v>17</v>
      </c>
      <c r="Q86" s="7" t="s">
        <v>18</v>
      </c>
      <c r="R86" s="9" t="s">
        <v>19</v>
      </c>
      <c r="S86" s="10" t="s">
        <v>20</v>
      </c>
      <c r="T86" s="6" t="s">
        <v>21</v>
      </c>
      <c r="U86" s="7" t="s">
        <v>22</v>
      </c>
    </row>
    <row r="87" spans="1:21" ht="12" customHeight="1">
      <c r="A87" s="2">
        <v>1</v>
      </c>
      <c r="B87" s="14" t="s">
        <v>252</v>
      </c>
      <c r="C87" s="14" t="s">
        <v>43</v>
      </c>
      <c r="D87" s="64" t="s">
        <v>253</v>
      </c>
      <c r="E87" s="12">
        <v>14</v>
      </c>
      <c r="F87" s="12">
        <v>3</v>
      </c>
      <c r="G87" s="12">
        <v>8</v>
      </c>
      <c r="H87" s="12">
        <f>SUM(E87*5)</f>
        <v>70</v>
      </c>
      <c r="I87" s="12">
        <f>SUM(F87*5/12)</f>
        <v>1.25</v>
      </c>
      <c r="J87" s="12">
        <f>SUM(G87*5/365)</f>
        <v>0.1095890410958904</v>
      </c>
      <c r="K87" s="12">
        <f>SUM(H87:J87)</f>
        <v>71.35958904109589</v>
      </c>
      <c r="L87" s="12">
        <v>0</v>
      </c>
      <c r="M87" s="12">
        <v>6</v>
      </c>
      <c r="N87" s="12">
        <v>6</v>
      </c>
      <c r="O87" s="12">
        <v>0</v>
      </c>
      <c r="P87" s="12">
        <v>27</v>
      </c>
      <c r="Q87" s="12">
        <v>0</v>
      </c>
      <c r="R87" s="12">
        <v>0</v>
      </c>
      <c r="S87" s="13">
        <f>SUM(K87,M87,N87,O87,Q87,R87)</f>
        <v>83.35958904109589</v>
      </c>
      <c r="T87" s="12">
        <f>SUM(L87,P87)</f>
        <v>27</v>
      </c>
      <c r="U87" s="19">
        <f>SUM(S87-T87)</f>
        <v>56.35958904109589</v>
      </c>
    </row>
    <row r="88" spans="1:21" ht="12.75">
      <c r="A88" s="27"/>
      <c r="B88" s="28"/>
      <c r="C88" s="28"/>
      <c r="D88" s="7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9"/>
      <c r="T88" s="27"/>
      <c r="U88" s="32"/>
    </row>
    <row r="89" spans="1:21" ht="12.75">
      <c r="A89" s="84">
        <v>1</v>
      </c>
      <c r="B89" s="14" t="s">
        <v>274</v>
      </c>
      <c r="C89" s="14" t="s">
        <v>275</v>
      </c>
      <c r="D89" s="64" t="s">
        <v>337</v>
      </c>
      <c r="E89" s="12">
        <v>15</v>
      </c>
      <c r="F89" s="12">
        <v>4</v>
      </c>
      <c r="G89" s="12">
        <v>0</v>
      </c>
      <c r="H89" s="12">
        <f>SUM(E89*5)</f>
        <v>75</v>
      </c>
      <c r="I89" s="12">
        <f>SUM(F89*5/12)</f>
        <v>1.6666666666666667</v>
      </c>
      <c r="J89" s="12">
        <f>SUM(G89*5/365)</f>
        <v>0</v>
      </c>
      <c r="K89" s="12">
        <f>SUM(H89:J89)</f>
        <v>76.66666666666667</v>
      </c>
      <c r="L89" s="12">
        <v>0</v>
      </c>
      <c r="M89" s="12">
        <v>6</v>
      </c>
      <c r="N89" s="12">
        <v>6</v>
      </c>
      <c r="O89" s="12">
        <v>0</v>
      </c>
      <c r="P89" s="12">
        <v>0</v>
      </c>
      <c r="Q89" s="12">
        <v>0</v>
      </c>
      <c r="R89" s="12">
        <v>0</v>
      </c>
      <c r="S89" s="13">
        <f>SUM(K89,M89,N89,O89,Q89,R89)</f>
        <v>88.66666666666667</v>
      </c>
      <c r="T89" s="12">
        <f>SUM(L89,P89)</f>
        <v>0</v>
      </c>
      <c r="U89" s="13">
        <f>SUM(S89-T89)</f>
        <v>88.66666666666667</v>
      </c>
    </row>
    <row r="90" spans="1:21" ht="12.75">
      <c r="A90" s="12">
        <v>2</v>
      </c>
      <c r="B90" s="14" t="s">
        <v>278</v>
      </c>
      <c r="C90" s="14" t="s">
        <v>279</v>
      </c>
      <c r="D90" s="64" t="s">
        <v>277</v>
      </c>
      <c r="E90" s="12">
        <v>12</v>
      </c>
      <c r="F90" s="12">
        <v>4</v>
      </c>
      <c r="G90" s="12">
        <v>14</v>
      </c>
      <c r="H90" s="24">
        <f>SUM(E90*5)</f>
        <v>60</v>
      </c>
      <c r="I90" s="12">
        <f>SUM(F90*5/12)</f>
        <v>1.6666666666666667</v>
      </c>
      <c r="J90" s="12">
        <f>SUM(G90*5/365)</f>
        <v>0.1917808219178082</v>
      </c>
      <c r="K90" s="12">
        <f>SUM(H90:J90)</f>
        <v>61.858447488584474</v>
      </c>
      <c r="L90" s="12">
        <v>0</v>
      </c>
      <c r="M90" s="12">
        <v>6</v>
      </c>
      <c r="N90" s="12">
        <v>6</v>
      </c>
      <c r="O90" s="12">
        <v>2</v>
      </c>
      <c r="P90" s="12">
        <v>15</v>
      </c>
      <c r="Q90" s="12">
        <v>0</v>
      </c>
      <c r="R90" s="12">
        <v>0</v>
      </c>
      <c r="S90" s="13">
        <f>SUM(K90,M90,N90,O90,Q90,R90)</f>
        <v>75.85844748858447</v>
      </c>
      <c r="T90" s="12">
        <f>SUM(L90,P90)</f>
        <v>15</v>
      </c>
      <c r="U90" s="19">
        <f>SUM(S90-T90)</f>
        <v>60.858447488584474</v>
      </c>
    </row>
    <row r="91" spans="1:21" ht="12.75">
      <c r="A91" s="76"/>
      <c r="B91" s="77"/>
      <c r="C91" s="77"/>
      <c r="D91" s="78"/>
      <c r="E91" s="76"/>
      <c r="F91" s="76"/>
      <c r="G91" s="76"/>
      <c r="H91" s="79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0"/>
      <c r="T91" s="76"/>
      <c r="U91" s="81"/>
    </row>
    <row r="92" spans="1:21" ht="12" customHeight="1">
      <c r="A92" s="46">
        <v>1</v>
      </c>
      <c r="B92" s="14" t="s">
        <v>26</v>
      </c>
      <c r="C92" s="14" t="s">
        <v>325</v>
      </c>
      <c r="D92" s="64" t="s">
        <v>344</v>
      </c>
      <c r="E92" s="12">
        <v>25</v>
      </c>
      <c r="F92" s="12">
        <v>10</v>
      </c>
      <c r="G92" s="12">
        <v>11</v>
      </c>
      <c r="H92" s="24">
        <f>SUM(E92*5)</f>
        <v>125</v>
      </c>
      <c r="I92" s="12">
        <f>SUM(F92*5/12)</f>
        <v>4.166666666666667</v>
      </c>
      <c r="J92" s="12">
        <f>SUM(G92*5/365)</f>
        <v>0.1506849315068493</v>
      </c>
      <c r="K92" s="12">
        <f>SUM(H92:J92)</f>
        <v>129.3173515981735</v>
      </c>
      <c r="L92" s="12">
        <v>1</v>
      </c>
      <c r="M92" s="12">
        <v>0</v>
      </c>
      <c r="N92" s="12">
        <v>6</v>
      </c>
      <c r="O92" s="12">
        <v>0</v>
      </c>
      <c r="P92" s="12">
        <v>0</v>
      </c>
      <c r="Q92" s="12">
        <v>0</v>
      </c>
      <c r="R92" s="12">
        <v>1</v>
      </c>
      <c r="S92" s="13">
        <f>SUM(K92,M92,N92,O92,Q92,R92)</f>
        <v>136.3173515981735</v>
      </c>
      <c r="T92" s="12">
        <f>SUM(L92,P92)</f>
        <v>1</v>
      </c>
      <c r="U92" s="13">
        <f>SUM(S92-T92)</f>
        <v>135.3173515981735</v>
      </c>
    </row>
    <row r="93" spans="1:21" ht="13.5" customHeight="1">
      <c r="A93" s="46">
        <v>2</v>
      </c>
      <c r="B93" s="14" t="s">
        <v>269</v>
      </c>
      <c r="C93" s="14" t="s">
        <v>327</v>
      </c>
      <c r="D93" s="64" t="s">
        <v>341</v>
      </c>
      <c r="E93" s="12">
        <v>11</v>
      </c>
      <c r="F93" s="12">
        <v>4</v>
      </c>
      <c r="G93" s="12">
        <v>22</v>
      </c>
      <c r="H93" s="24">
        <f aca="true" t="shared" si="22" ref="H93:H98">SUM(E93*5)</f>
        <v>55</v>
      </c>
      <c r="I93" s="12">
        <f aca="true" t="shared" si="23" ref="I93:I98">SUM(F93*5/12)</f>
        <v>1.6666666666666667</v>
      </c>
      <c r="J93" s="12">
        <f aca="true" t="shared" si="24" ref="J93:J98">SUM(G93*5/365)</f>
        <v>0.3013698630136986</v>
      </c>
      <c r="K93" s="12">
        <f aca="true" t="shared" si="25" ref="K93:K98">SUM(H93:J93)</f>
        <v>56.96803652968036</v>
      </c>
      <c r="L93" s="12">
        <v>0</v>
      </c>
      <c r="M93" s="12">
        <v>6</v>
      </c>
      <c r="N93" s="12">
        <v>6</v>
      </c>
      <c r="O93" s="12">
        <v>0</v>
      </c>
      <c r="P93" s="12">
        <v>0</v>
      </c>
      <c r="Q93" s="12">
        <v>0</v>
      </c>
      <c r="R93" s="12">
        <v>0</v>
      </c>
      <c r="S93" s="13">
        <f aca="true" t="shared" si="26" ref="S93:S98">SUM(K93,M93,N93,O93,Q93,R93)</f>
        <v>68.96803652968036</v>
      </c>
      <c r="T93" s="12">
        <f aca="true" t="shared" si="27" ref="T93:T98">SUM(L93,P93)</f>
        <v>0</v>
      </c>
      <c r="U93" s="13">
        <f aca="true" t="shared" si="28" ref="U93:U98">SUM(S93-T93)</f>
        <v>68.96803652968036</v>
      </c>
    </row>
    <row r="94" spans="1:21" ht="13.5" customHeight="1">
      <c r="A94" s="46">
        <v>3</v>
      </c>
      <c r="B94" s="14" t="s">
        <v>261</v>
      </c>
      <c r="C94" s="14" t="s">
        <v>262</v>
      </c>
      <c r="D94" s="64" t="s">
        <v>256</v>
      </c>
      <c r="E94" s="12">
        <v>12</v>
      </c>
      <c r="F94" s="12">
        <v>4</v>
      </c>
      <c r="G94" s="12">
        <v>12</v>
      </c>
      <c r="H94" s="24">
        <f>SUM(E94*5)</f>
        <v>60</v>
      </c>
      <c r="I94" s="12">
        <f>SUM(F94*5/12)</f>
        <v>1.6666666666666667</v>
      </c>
      <c r="J94" s="12">
        <f>SUM(G94*5/365)</f>
        <v>0.1643835616438356</v>
      </c>
      <c r="K94" s="12">
        <f>SUM(H94:J94)</f>
        <v>61.8310502283105</v>
      </c>
      <c r="L94" s="12">
        <v>0</v>
      </c>
      <c r="M94" s="12">
        <v>6</v>
      </c>
      <c r="N94" s="12">
        <v>6</v>
      </c>
      <c r="O94" s="12">
        <v>0</v>
      </c>
      <c r="P94" s="12">
        <v>0</v>
      </c>
      <c r="Q94" s="12">
        <v>0</v>
      </c>
      <c r="R94" s="12">
        <v>0</v>
      </c>
      <c r="S94" s="13">
        <f>SUM(K94,M94,N94,O94,Q94,R94)</f>
        <v>73.8310502283105</v>
      </c>
      <c r="T94" s="12">
        <f>SUM(L94,P94)</f>
        <v>0</v>
      </c>
      <c r="U94" s="19">
        <f>SUM(S94-T94)</f>
        <v>73.8310502283105</v>
      </c>
    </row>
    <row r="95" spans="1:21" ht="12.75">
      <c r="A95" s="12">
        <v>4</v>
      </c>
      <c r="B95" s="14" t="s">
        <v>259</v>
      </c>
      <c r="C95" s="14" t="s">
        <v>260</v>
      </c>
      <c r="D95" s="64" t="s">
        <v>256</v>
      </c>
      <c r="E95" s="12">
        <v>13</v>
      </c>
      <c r="F95" s="12">
        <v>2</v>
      </c>
      <c r="G95" s="12">
        <v>2</v>
      </c>
      <c r="H95" s="24">
        <f t="shared" si="22"/>
        <v>65</v>
      </c>
      <c r="I95" s="12">
        <f t="shared" si="23"/>
        <v>0.8333333333333334</v>
      </c>
      <c r="J95" s="12">
        <f t="shared" si="24"/>
        <v>0.0273972602739726</v>
      </c>
      <c r="K95" s="12">
        <f t="shared" si="25"/>
        <v>65.8607305936073</v>
      </c>
      <c r="L95" s="12">
        <v>1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3">
        <f t="shared" si="26"/>
        <v>65.8607305936073</v>
      </c>
      <c r="T95" s="12">
        <f t="shared" si="27"/>
        <v>1</v>
      </c>
      <c r="U95" s="19">
        <f t="shared" si="28"/>
        <v>64.8607305936073</v>
      </c>
    </row>
    <row r="96" spans="1:21" ht="12.75" customHeight="1">
      <c r="A96" s="12">
        <v>5</v>
      </c>
      <c r="B96" s="14" t="s">
        <v>254</v>
      </c>
      <c r="C96" s="14" t="s">
        <v>255</v>
      </c>
      <c r="D96" s="64" t="s">
        <v>256</v>
      </c>
      <c r="E96" s="12">
        <v>13</v>
      </c>
      <c r="F96" s="12">
        <v>4</v>
      </c>
      <c r="G96" s="12">
        <v>15</v>
      </c>
      <c r="H96" s="24">
        <f t="shared" si="22"/>
        <v>65</v>
      </c>
      <c r="I96" s="12">
        <f t="shared" si="23"/>
        <v>1.6666666666666667</v>
      </c>
      <c r="J96" s="12">
        <f t="shared" si="24"/>
        <v>0.2054794520547945</v>
      </c>
      <c r="K96" s="12">
        <f t="shared" si="25"/>
        <v>66.87214611872146</v>
      </c>
      <c r="L96" s="12">
        <v>0</v>
      </c>
      <c r="M96" s="12">
        <v>6</v>
      </c>
      <c r="N96" s="12">
        <v>3</v>
      </c>
      <c r="O96" s="12">
        <v>0</v>
      </c>
      <c r="P96" s="12">
        <v>15</v>
      </c>
      <c r="Q96" s="12">
        <v>0</v>
      </c>
      <c r="R96" s="12">
        <v>0</v>
      </c>
      <c r="S96" s="13">
        <f t="shared" si="26"/>
        <v>75.87214611872146</v>
      </c>
      <c r="T96" s="12">
        <f t="shared" si="27"/>
        <v>15</v>
      </c>
      <c r="U96" s="19">
        <f t="shared" si="28"/>
        <v>60.87214611872146</v>
      </c>
    </row>
    <row r="97" spans="1:21" ht="12.75">
      <c r="A97" s="12">
        <v>6</v>
      </c>
      <c r="B97" s="14" t="s">
        <v>264</v>
      </c>
      <c r="C97" s="14" t="s">
        <v>265</v>
      </c>
      <c r="D97" s="64" t="s">
        <v>256</v>
      </c>
      <c r="E97" s="12">
        <v>10</v>
      </c>
      <c r="F97" s="12">
        <v>10</v>
      </c>
      <c r="G97" s="12">
        <v>15</v>
      </c>
      <c r="H97" s="12">
        <f>SUM(E97*5)</f>
        <v>50</v>
      </c>
      <c r="I97" s="12">
        <f>SUM(F97*5/12)</f>
        <v>4.166666666666667</v>
      </c>
      <c r="J97" s="12">
        <f>SUM(G97*5/365)</f>
        <v>0.2054794520547945</v>
      </c>
      <c r="K97" s="12">
        <f>SUM(H97:J97)</f>
        <v>54.37214611872146</v>
      </c>
      <c r="L97" s="12">
        <v>0</v>
      </c>
      <c r="M97" s="12">
        <v>6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f>SUM(K97,M97,N97,O97,Q97,R97)</f>
        <v>60.37214611872146</v>
      </c>
      <c r="T97" s="12">
        <f>SUM(L97,P97)</f>
        <v>0</v>
      </c>
      <c r="U97" s="19">
        <f>SUM(S97-T97)</f>
        <v>60.37214611872146</v>
      </c>
    </row>
    <row r="98" spans="1:21" ht="12.75">
      <c r="A98" s="12">
        <v>7</v>
      </c>
      <c r="B98" s="14" t="s">
        <v>266</v>
      </c>
      <c r="C98" s="14" t="s">
        <v>267</v>
      </c>
      <c r="D98" s="64" t="s">
        <v>256</v>
      </c>
      <c r="E98" s="12">
        <v>12</v>
      </c>
      <c r="F98" s="12">
        <v>4</v>
      </c>
      <c r="G98" s="12">
        <v>11</v>
      </c>
      <c r="H98" s="24">
        <f t="shared" si="22"/>
        <v>60</v>
      </c>
      <c r="I98" s="12">
        <f t="shared" si="23"/>
        <v>1.6666666666666667</v>
      </c>
      <c r="J98" s="12">
        <f t="shared" si="24"/>
        <v>0.1506849315068493</v>
      </c>
      <c r="K98" s="12">
        <f t="shared" si="25"/>
        <v>61.817351598173516</v>
      </c>
      <c r="L98" s="12">
        <v>0</v>
      </c>
      <c r="M98" s="12">
        <v>6</v>
      </c>
      <c r="N98" s="12">
        <v>6</v>
      </c>
      <c r="O98" s="12">
        <v>0</v>
      </c>
      <c r="P98" s="12">
        <v>15</v>
      </c>
      <c r="Q98" s="12">
        <v>0</v>
      </c>
      <c r="R98" s="12">
        <v>0</v>
      </c>
      <c r="S98" s="13">
        <f t="shared" si="26"/>
        <v>73.81735159817352</v>
      </c>
      <c r="T98" s="12">
        <f t="shared" si="27"/>
        <v>15</v>
      </c>
      <c r="U98" s="19">
        <f t="shared" si="28"/>
        <v>58.817351598173516</v>
      </c>
    </row>
    <row r="99" spans="1:25" ht="12.75">
      <c r="A99" s="12">
        <v>8</v>
      </c>
      <c r="B99" s="14" t="s">
        <v>263</v>
      </c>
      <c r="C99" s="85" t="s">
        <v>326</v>
      </c>
      <c r="D99" s="86" t="s">
        <v>256</v>
      </c>
      <c r="E99" s="87">
        <v>6</v>
      </c>
      <c r="F99" s="87">
        <v>4</v>
      </c>
      <c r="G99" s="87">
        <v>6</v>
      </c>
      <c r="H99" s="87">
        <f>SUM(E99*5)</f>
        <v>30</v>
      </c>
      <c r="I99" s="87">
        <f>SUM(F99*5/12)</f>
        <v>1.6666666666666667</v>
      </c>
      <c r="J99" s="87">
        <f>SUM(G99*5/365)</f>
        <v>0.0821917808219178</v>
      </c>
      <c r="K99" s="87">
        <f>SUM(H99:J99)</f>
        <v>31.748858447488587</v>
      </c>
      <c r="L99" s="87">
        <v>0</v>
      </c>
      <c r="M99" s="12">
        <v>6</v>
      </c>
      <c r="N99" s="12">
        <v>6</v>
      </c>
      <c r="O99" s="12">
        <v>0</v>
      </c>
      <c r="P99" s="12">
        <v>0</v>
      </c>
      <c r="Q99" s="12">
        <v>0</v>
      </c>
      <c r="R99" s="12">
        <v>0</v>
      </c>
      <c r="S99" s="13">
        <f>SUM(K99,M99,N99,O99,Q99,R99)</f>
        <v>43.74885844748859</v>
      </c>
      <c r="T99" s="12">
        <f>SUM(L99,P99)</f>
        <v>0</v>
      </c>
      <c r="U99" s="19">
        <f>SUM(S99-T99)</f>
        <v>43.74885844748859</v>
      </c>
      <c r="Y99" t="s">
        <v>65</v>
      </c>
    </row>
    <row r="100" spans="1:21" ht="20.25">
      <c r="A100" s="12"/>
      <c r="B100" s="43"/>
      <c r="C100" s="60" t="s">
        <v>57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12"/>
      <c r="Q100" s="12"/>
      <c r="R100" s="12"/>
      <c r="S100" s="13"/>
      <c r="T100" s="12"/>
      <c r="U100" s="19"/>
    </row>
    <row r="101" spans="1:21" ht="42.75" customHeight="1">
      <c r="A101" s="12">
        <v>1</v>
      </c>
      <c r="B101" s="14" t="s">
        <v>268</v>
      </c>
      <c r="C101" s="82" t="s">
        <v>248</v>
      </c>
      <c r="D101" s="88" t="s">
        <v>256</v>
      </c>
      <c r="E101" s="89">
        <v>35</v>
      </c>
      <c r="F101" s="89">
        <v>10</v>
      </c>
      <c r="G101" s="89">
        <v>11</v>
      </c>
      <c r="H101" s="90">
        <f>SUM(E101*5)</f>
        <v>175</v>
      </c>
      <c r="I101" s="89">
        <f>SUM(F101*5/12)</f>
        <v>4.166666666666667</v>
      </c>
      <c r="J101" s="89">
        <f>SUM(G101*5/365)</f>
        <v>0.1506849315068493</v>
      </c>
      <c r="K101" s="89">
        <f>SUM(H101:J101)</f>
        <v>179.3173515981735</v>
      </c>
      <c r="L101" s="89">
        <v>0</v>
      </c>
      <c r="M101" s="12">
        <v>6</v>
      </c>
      <c r="N101" s="12">
        <v>0</v>
      </c>
      <c r="O101" s="12">
        <v>0</v>
      </c>
      <c r="P101" s="12">
        <v>30</v>
      </c>
      <c r="Q101" s="12">
        <v>0</v>
      </c>
      <c r="R101" s="12">
        <v>1</v>
      </c>
      <c r="S101" s="13">
        <f>SUM(K101,M101,N101,O101,Q101,R101)</f>
        <v>186.3173515981735</v>
      </c>
      <c r="T101" s="12">
        <f>SUM(L101,P101)</f>
        <v>30</v>
      </c>
      <c r="U101" s="13">
        <f>SUM(S101-T101)</f>
        <v>156.3173515981735</v>
      </c>
    </row>
    <row r="102" spans="2:3" ht="12.75">
      <c r="B102" s="95" t="s">
        <v>32</v>
      </c>
      <c r="C102" s="95"/>
    </row>
    <row r="103" spans="2:3" ht="12.75">
      <c r="B103" t="s">
        <v>31</v>
      </c>
      <c r="C103" s="33" t="s">
        <v>330</v>
      </c>
    </row>
    <row r="104" spans="2:3" ht="12.75">
      <c r="B104" s="33" t="s">
        <v>328</v>
      </c>
      <c r="C104" s="33" t="s">
        <v>331</v>
      </c>
    </row>
    <row r="105" spans="2:3" ht="12.75">
      <c r="B105" s="33" t="s">
        <v>33</v>
      </c>
      <c r="C105" s="33" t="s">
        <v>332</v>
      </c>
    </row>
    <row r="106" spans="2:3" ht="12.75">
      <c r="B106" s="33" t="s">
        <v>34</v>
      </c>
      <c r="C106" s="33" t="s">
        <v>333</v>
      </c>
    </row>
    <row r="107" spans="2:3" ht="12.75">
      <c r="B107" s="33" t="s">
        <v>329</v>
      </c>
      <c r="C107" s="33"/>
    </row>
    <row r="108" spans="2:21" ht="12.75">
      <c r="B108" s="107" t="s">
        <v>23</v>
      </c>
      <c r="C108" s="107"/>
      <c r="E108" t="s">
        <v>24</v>
      </c>
      <c r="G108" s="94"/>
      <c r="H108" s="94"/>
      <c r="I108" s="94"/>
      <c r="J108" s="94"/>
      <c r="L108" s="94" t="s">
        <v>24</v>
      </c>
      <c r="M108" s="94"/>
      <c r="N108" s="94"/>
      <c r="O108" s="94"/>
      <c r="R108" s="94" t="s">
        <v>24</v>
      </c>
      <c r="S108" s="94"/>
      <c r="T108" s="94"/>
      <c r="U108" s="94"/>
    </row>
    <row r="109" spans="2:21" ht="12" customHeight="1">
      <c r="B109" s="95" t="s">
        <v>69</v>
      </c>
      <c r="C109" s="94"/>
      <c r="D109" s="94" t="s">
        <v>26</v>
      </c>
      <c r="E109" s="94"/>
      <c r="F109" s="94"/>
      <c r="G109" s="94"/>
      <c r="H109" s="94"/>
      <c r="I109" s="94"/>
      <c r="J109" s="94"/>
      <c r="L109" s="95" t="s">
        <v>27</v>
      </c>
      <c r="M109" s="94"/>
      <c r="N109" s="94"/>
      <c r="O109" s="94"/>
      <c r="R109" s="95" t="s">
        <v>67</v>
      </c>
      <c r="S109" s="94"/>
      <c r="T109" s="94"/>
      <c r="U109" s="94"/>
    </row>
    <row r="110" spans="2:21" ht="12.75">
      <c r="B110" s="95" t="s">
        <v>29</v>
      </c>
      <c r="C110" s="94"/>
      <c r="D110" s="96" t="s">
        <v>70</v>
      </c>
      <c r="E110" s="96"/>
      <c r="F110" s="96"/>
      <c r="G110" s="96"/>
      <c r="H110" s="96"/>
      <c r="I110" s="96"/>
      <c r="J110" s="96"/>
      <c r="L110" s="94" t="s">
        <v>37</v>
      </c>
      <c r="M110" s="94"/>
      <c r="N110" s="94"/>
      <c r="O110" s="94"/>
      <c r="R110" s="94" t="s">
        <v>68</v>
      </c>
      <c r="S110" s="94"/>
      <c r="T110" s="94"/>
      <c r="U110" s="94"/>
    </row>
    <row r="114" spans="2:21" ht="12.75">
      <c r="B114" s="107"/>
      <c r="C114" s="107"/>
      <c r="G114" s="94"/>
      <c r="H114" s="94"/>
      <c r="I114" s="94"/>
      <c r="J114" s="94"/>
      <c r="L114" s="94"/>
      <c r="M114" s="94"/>
      <c r="N114" s="94"/>
      <c r="O114" s="94"/>
      <c r="R114" s="94"/>
      <c r="S114" s="94"/>
      <c r="T114" s="94"/>
      <c r="U114" s="94"/>
    </row>
    <row r="116" spans="2:21" ht="12.75">
      <c r="B116" s="95"/>
      <c r="C116" s="94"/>
      <c r="D116" s="94"/>
      <c r="E116" s="94"/>
      <c r="F116" s="94"/>
      <c r="G116" s="94"/>
      <c r="H116" s="94"/>
      <c r="I116" s="94"/>
      <c r="J116" s="94"/>
      <c r="L116" s="95"/>
      <c r="M116" s="94"/>
      <c r="N116" s="94"/>
      <c r="O116" s="94"/>
      <c r="R116" s="95"/>
      <c r="S116" s="94"/>
      <c r="T116" s="94"/>
      <c r="U116" s="94"/>
    </row>
    <row r="117" spans="2:21" ht="12.75" customHeight="1">
      <c r="B117" s="95"/>
      <c r="C117" s="94"/>
      <c r="D117" s="96"/>
      <c r="E117" s="96"/>
      <c r="F117" s="96"/>
      <c r="G117" s="96"/>
      <c r="H117" s="96"/>
      <c r="I117" s="96"/>
      <c r="J117" s="96"/>
      <c r="L117" s="94"/>
      <c r="M117" s="94"/>
      <c r="N117" s="94"/>
      <c r="O117" s="94"/>
      <c r="R117" s="94"/>
      <c r="S117" s="94"/>
      <c r="T117" s="94"/>
      <c r="U117" s="94"/>
    </row>
    <row r="118" ht="12.75" customHeight="1"/>
    <row r="130" ht="12.75" customHeight="1"/>
    <row r="150" ht="12" customHeight="1"/>
    <row r="153" ht="12.75" customHeight="1"/>
    <row r="158" ht="12" customHeight="1"/>
    <row r="159" ht="12" customHeight="1"/>
    <row r="161" ht="13.5" customHeight="1"/>
  </sheetData>
  <sheetProtection/>
  <mergeCells count="39">
    <mergeCell ref="B1:U1"/>
    <mergeCell ref="E3:G3"/>
    <mergeCell ref="L3:M3"/>
    <mergeCell ref="P3:Q3"/>
    <mergeCell ref="B2:U2"/>
    <mergeCell ref="R116:U116"/>
    <mergeCell ref="B116:C116"/>
    <mergeCell ref="B114:C114"/>
    <mergeCell ref="B108:C108"/>
    <mergeCell ref="G108:J108"/>
    <mergeCell ref="L108:O108"/>
    <mergeCell ref="L110:O110"/>
    <mergeCell ref="R110:U110"/>
    <mergeCell ref="P26:Q26"/>
    <mergeCell ref="E26:G26"/>
    <mergeCell ref="L26:M26"/>
    <mergeCell ref="E85:G85"/>
    <mergeCell ref="B102:C102"/>
    <mergeCell ref="R114:U114"/>
    <mergeCell ref="R117:U117"/>
    <mergeCell ref="L114:O114"/>
    <mergeCell ref="D117:J117"/>
    <mergeCell ref="L117:O117"/>
    <mergeCell ref="L116:O116"/>
    <mergeCell ref="B24:U24"/>
    <mergeCell ref="A84:U84"/>
    <mergeCell ref="L85:M85"/>
    <mergeCell ref="A25:U25"/>
    <mergeCell ref="P85:Q85"/>
    <mergeCell ref="R108:U108"/>
    <mergeCell ref="B109:C109"/>
    <mergeCell ref="D109:J109"/>
    <mergeCell ref="L109:O109"/>
    <mergeCell ref="R109:U109"/>
    <mergeCell ref="B117:C117"/>
    <mergeCell ref="G114:J114"/>
    <mergeCell ref="D116:J116"/>
    <mergeCell ref="B110:C110"/>
    <mergeCell ref="D110:J110"/>
  </mergeCells>
  <printOptions/>
  <pageMargins left="0.64" right="0.52" top="0.82" bottom="0.7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6"/>
  <sheetViews>
    <sheetView workbookViewId="0" topLeftCell="A1">
      <selection activeCell="Y1" sqref="Y1"/>
    </sheetView>
  </sheetViews>
  <sheetFormatPr defaultColWidth="9.140625" defaultRowHeight="12.75"/>
  <cols>
    <col min="1" max="1" width="3.57421875" style="0" customWidth="1"/>
    <col min="2" max="2" width="23.421875" style="0" customWidth="1"/>
    <col min="3" max="3" width="18.140625" style="0" customWidth="1"/>
    <col min="4" max="4" width="9.7109375" style="0" customWidth="1"/>
    <col min="5" max="6" width="3.421875" style="0" customWidth="1"/>
    <col min="7" max="7" width="4.71093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28125" style="0" customWidth="1"/>
    <col min="15" max="15" width="5.00390625" style="0" customWidth="1"/>
    <col min="16" max="16" width="4.421875" style="0" customWidth="1"/>
    <col min="17" max="17" width="5.421875" style="0" customWidth="1"/>
    <col min="18" max="18" width="5.57421875" style="0" customWidth="1"/>
    <col min="19" max="19" width="9.00390625" style="0" customWidth="1"/>
    <col min="20" max="20" width="5.28125" style="0" customWidth="1"/>
    <col min="21" max="21" width="8.28125" style="0" customWidth="1"/>
  </cols>
  <sheetData>
    <row r="1" spans="1:21" ht="20.25">
      <c r="A1" s="98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20.25" customHeight="1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2.75">
      <c r="A3" s="2"/>
      <c r="B3" s="2"/>
      <c r="C3" s="2"/>
      <c r="D3" s="2"/>
      <c r="E3" s="106" t="s">
        <v>0</v>
      </c>
      <c r="F3" s="106"/>
      <c r="G3" s="106"/>
      <c r="H3" s="36"/>
      <c r="I3" s="36"/>
      <c r="J3" s="36"/>
      <c r="K3" s="36"/>
      <c r="L3" s="101" t="s">
        <v>1</v>
      </c>
      <c r="M3" s="101"/>
      <c r="N3" s="2"/>
      <c r="O3" s="2"/>
      <c r="P3" s="115" t="s">
        <v>2</v>
      </c>
      <c r="Q3" s="115"/>
      <c r="R3" s="2"/>
      <c r="S3" s="2"/>
      <c r="T3" s="2"/>
      <c r="U3" s="2"/>
    </row>
    <row r="4" spans="1:21" ht="25.5" customHeight="1">
      <c r="A4" s="11" t="s">
        <v>3</v>
      </c>
      <c r="B4" s="2" t="s">
        <v>4</v>
      </c>
      <c r="C4" s="2" t="s">
        <v>5</v>
      </c>
      <c r="D4" s="2" t="s">
        <v>30</v>
      </c>
      <c r="E4" s="3" t="s">
        <v>6</v>
      </c>
      <c r="F4" s="3" t="s">
        <v>7</v>
      </c>
      <c r="G4" s="3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  <c r="M4" s="7" t="s">
        <v>14</v>
      </c>
      <c r="N4" s="25" t="s">
        <v>15</v>
      </c>
      <c r="O4" s="8" t="s">
        <v>16</v>
      </c>
      <c r="P4" s="6" t="s">
        <v>17</v>
      </c>
      <c r="Q4" s="7" t="s">
        <v>18</v>
      </c>
      <c r="R4" s="9" t="s">
        <v>19</v>
      </c>
      <c r="S4" s="10" t="s">
        <v>20</v>
      </c>
      <c r="T4" s="6" t="s">
        <v>21</v>
      </c>
      <c r="U4" s="7" t="s">
        <v>22</v>
      </c>
    </row>
    <row r="5" spans="1:21" ht="15" customHeight="1">
      <c r="A5" s="2">
        <v>1</v>
      </c>
      <c r="B5" s="43" t="s">
        <v>72</v>
      </c>
      <c r="C5" s="14" t="s">
        <v>62</v>
      </c>
      <c r="D5" s="93" t="s">
        <v>345</v>
      </c>
      <c r="E5" s="12">
        <v>21</v>
      </c>
      <c r="F5" s="12">
        <v>2</v>
      </c>
      <c r="G5" s="12">
        <v>25</v>
      </c>
      <c r="H5" s="24">
        <f aca="true" t="shared" si="0" ref="H5:H16">SUM(E5*5)</f>
        <v>105</v>
      </c>
      <c r="I5" s="12">
        <f aca="true" t="shared" si="1" ref="I5:I16">SUM(F5*5/12)</f>
        <v>0.8333333333333334</v>
      </c>
      <c r="J5" s="12">
        <f aca="true" t="shared" si="2" ref="J5:J16">SUM(G5*5/365)</f>
        <v>0.3424657534246575</v>
      </c>
      <c r="K5" s="12">
        <f aca="true" t="shared" si="3" ref="K5:K16">SUM(H5:J5)</f>
        <v>106.17579908675799</v>
      </c>
      <c r="L5" s="12">
        <v>0</v>
      </c>
      <c r="M5" s="12">
        <v>6</v>
      </c>
      <c r="N5" s="12">
        <v>6</v>
      </c>
      <c r="O5" s="12">
        <v>0</v>
      </c>
      <c r="P5" s="12">
        <v>0</v>
      </c>
      <c r="Q5" s="12">
        <v>0</v>
      </c>
      <c r="R5" s="12">
        <v>0</v>
      </c>
      <c r="S5" s="13">
        <f aca="true" t="shared" si="4" ref="S5:S16">SUM(K5,M5,N5,O5,Q5,R5)</f>
        <v>118.17579908675799</v>
      </c>
      <c r="T5" s="12">
        <f>SUM(L5,P5)</f>
        <v>0</v>
      </c>
      <c r="U5" s="19">
        <f aca="true" t="shared" si="5" ref="U5:U16">SUM(S5-T5)</f>
        <v>118.17579908675799</v>
      </c>
    </row>
    <row r="6" spans="1:21" ht="15" customHeight="1">
      <c r="A6" s="2">
        <v>2</v>
      </c>
      <c r="B6" s="22" t="s">
        <v>74</v>
      </c>
      <c r="C6" s="11" t="s">
        <v>62</v>
      </c>
      <c r="D6" s="93" t="s">
        <v>345</v>
      </c>
      <c r="E6" s="12">
        <v>19</v>
      </c>
      <c r="F6" s="12">
        <v>4</v>
      </c>
      <c r="G6" s="12">
        <v>4</v>
      </c>
      <c r="H6" s="24">
        <f t="shared" si="0"/>
        <v>95</v>
      </c>
      <c r="I6" s="12">
        <f t="shared" si="1"/>
        <v>1.6666666666666667</v>
      </c>
      <c r="J6" s="12">
        <f t="shared" si="2"/>
        <v>0.0547945205479452</v>
      </c>
      <c r="K6" s="12">
        <f t="shared" si="3"/>
        <v>96.72146118721462</v>
      </c>
      <c r="L6" s="12">
        <v>0</v>
      </c>
      <c r="M6" s="12">
        <v>6</v>
      </c>
      <c r="N6" s="12">
        <v>6</v>
      </c>
      <c r="O6" s="12">
        <v>0</v>
      </c>
      <c r="P6" s="12">
        <v>0</v>
      </c>
      <c r="Q6" s="12">
        <v>0</v>
      </c>
      <c r="R6" s="12">
        <v>0</v>
      </c>
      <c r="S6" s="13">
        <f t="shared" si="4"/>
        <v>108.72146118721462</v>
      </c>
      <c r="T6" s="12">
        <v>0</v>
      </c>
      <c r="U6" s="19">
        <f t="shared" si="5"/>
        <v>108.72146118721462</v>
      </c>
    </row>
    <row r="7" spans="1:21" ht="15" customHeight="1">
      <c r="A7" s="2">
        <v>3</v>
      </c>
      <c r="B7" s="43" t="s">
        <v>76</v>
      </c>
      <c r="C7" s="14" t="s">
        <v>62</v>
      </c>
      <c r="D7" s="93" t="s">
        <v>343</v>
      </c>
      <c r="E7" s="46">
        <v>20</v>
      </c>
      <c r="F7" s="46">
        <v>1</v>
      </c>
      <c r="G7" s="46">
        <v>10</v>
      </c>
      <c r="H7" s="47">
        <f t="shared" si="0"/>
        <v>100</v>
      </c>
      <c r="I7" s="46">
        <f t="shared" si="1"/>
        <v>0.4166666666666667</v>
      </c>
      <c r="J7" s="46">
        <f t="shared" si="2"/>
        <v>0.136986301369863</v>
      </c>
      <c r="K7" s="46">
        <f t="shared" si="3"/>
        <v>100.55365296803653</v>
      </c>
      <c r="L7" s="12">
        <v>0</v>
      </c>
      <c r="M7" s="12">
        <v>6</v>
      </c>
      <c r="N7" s="12">
        <v>6</v>
      </c>
      <c r="O7" s="12">
        <v>0</v>
      </c>
      <c r="P7" s="12">
        <v>15</v>
      </c>
      <c r="Q7" s="12">
        <v>0</v>
      </c>
      <c r="R7" s="12">
        <v>0</v>
      </c>
      <c r="S7" s="13">
        <f t="shared" si="4"/>
        <v>112.55365296803653</v>
      </c>
      <c r="T7" s="12">
        <f aca="true" t="shared" si="6" ref="T7:T16">SUM(L7,P7)</f>
        <v>15</v>
      </c>
      <c r="U7" s="19">
        <f t="shared" si="5"/>
        <v>97.55365296803653</v>
      </c>
    </row>
    <row r="8" spans="1:21" ht="15" customHeight="1">
      <c r="A8" s="2">
        <v>4</v>
      </c>
      <c r="B8" s="43" t="s">
        <v>77</v>
      </c>
      <c r="C8" s="14" t="s">
        <v>62</v>
      </c>
      <c r="D8" s="93" t="s">
        <v>343</v>
      </c>
      <c r="E8" s="12">
        <v>15</v>
      </c>
      <c r="F8" s="12">
        <v>7</v>
      </c>
      <c r="G8" s="12">
        <v>7</v>
      </c>
      <c r="H8" s="24">
        <f t="shared" si="0"/>
        <v>75</v>
      </c>
      <c r="I8" s="12">
        <f t="shared" si="1"/>
        <v>2.9166666666666665</v>
      </c>
      <c r="J8" s="12">
        <f t="shared" si="2"/>
        <v>0.0958904109589041</v>
      </c>
      <c r="K8" s="12">
        <f t="shared" si="3"/>
        <v>78.01255707762557</v>
      </c>
      <c r="L8" s="12">
        <v>0</v>
      </c>
      <c r="M8" s="12">
        <v>6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90.01255707762557</v>
      </c>
      <c r="T8" s="12">
        <f t="shared" si="6"/>
        <v>0</v>
      </c>
      <c r="U8" s="19">
        <f t="shared" si="5"/>
        <v>90.01255707762557</v>
      </c>
    </row>
    <row r="9" spans="1:21" ht="15" customHeight="1">
      <c r="A9" s="2">
        <v>5</v>
      </c>
      <c r="B9" s="43" t="s">
        <v>78</v>
      </c>
      <c r="C9" s="14" t="s">
        <v>62</v>
      </c>
      <c r="D9" s="14" t="s">
        <v>73</v>
      </c>
      <c r="E9" s="12">
        <v>15</v>
      </c>
      <c r="F9" s="12">
        <v>2</v>
      </c>
      <c r="G9" s="12">
        <v>11</v>
      </c>
      <c r="H9" s="24">
        <f t="shared" si="0"/>
        <v>75</v>
      </c>
      <c r="I9" s="12">
        <f t="shared" si="1"/>
        <v>0.8333333333333334</v>
      </c>
      <c r="J9" s="12">
        <f t="shared" si="2"/>
        <v>0.1506849315068493</v>
      </c>
      <c r="K9" s="12">
        <f t="shared" si="3"/>
        <v>75.98401826484017</v>
      </c>
      <c r="L9" s="12">
        <v>0</v>
      </c>
      <c r="M9" s="12">
        <v>6</v>
      </c>
      <c r="N9" s="12">
        <v>6</v>
      </c>
      <c r="O9" s="12">
        <v>0</v>
      </c>
      <c r="P9" s="12">
        <v>0</v>
      </c>
      <c r="Q9" s="12">
        <v>0</v>
      </c>
      <c r="R9" s="12">
        <v>0</v>
      </c>
      <c r="S9" s="13">
        <f t="shared" si="4"/>
        <v>87.98401826484017</v>
      </c>
      <c r="T9" s="12">
        <f t="shared" si="6"/>
        <v>0</v>
      </c>
      <c r="U9" s="19">
        <f t="shared" si="5"/>
        <v>87.98401826484017</v>
      </c>
    </row>
    <row r="10" spans="1:21" ht="15" customHeight="1">
      <c r="A10" s="2">
        <v>6</v>
      </c>
      <c r="B10" s="43" t="s">
        <v>83</v>
      </c>
      <c r="C10" s="14" t="s">
        <v>62</v>
      </c>
      <c r="D10" s="14" t="s">
        <v>75</v>
      </c>
      <c r="E10" s="12">
        <v>6</v>
      </c>
      <c r="F10" s="12">
        <v>6</v>
      </c>
      <c r="G10" s="12">
        <v>27</v>
      </c>
      <c r="H10" s="24">
        <f t="shared" si="0"/>
        <v>30</v>
      </c>
      <c r="I10" s="12">
        <f t="shared" si="1"/>
        <v>2.5</v>
      </c>
      <c r="J10" s="12">
        <f t="shared" si="2"/>
        <v>0.3698630136986301</v>
      </c>
      <c r="K10" s="12">
        <f t="shared" si="3"/>
        <v>32.86986301369863</v>
      </c>
      <c r="L10" s="12">
        <v>0</v>
      </c>
      <c r="M10" s="12">
        <v>6</v>
      </c>
      <c r="N10" s="12">
        <v>3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41.86986301369863</v>
      </c>
      <c r="T10" s="12">
        <f t="shared" si="6"/>
        <v>0</v>
      </c>
      <c r="U10" s="19">
        <f t="shared" si="5"/>
        <v>41.86986301369863</v>
      </c>
    </row>
    <row r="11" spans="1:21" ht="15" customHeight="1">
      <c r="A11" s="2">
        <v>7</v>
      </c>
      <c r="B11" s="43" t="s">
        <v>44</v>
      </c>
      <c r="C11" s="14" t="s">
        <v>62</v>
      </c>
      <c r="D11" s="14" t="s">
        <v>75</v>
      </c>
      <c r="E11" s="12">
        <v>9</v>
      </c>
      <c r="F11" s="12">
        <v>6</v>
      </c>
      <c r="G11" s="12">
        <v>6</v>
      </c>
      <c r="H11" s="24">
        <f t="shared" si="0"/>
        <v>45</v>
      </c>
      <c r="I11" s="12">
        <f t="shared" si="1"/>
        <v>2.5</v>
      </c>
      <c r="J11" s="12">
        <f t="shared" si="2"/>
        <v>0.0821917808219178</v>
      </c>
      <c r="K11" s="12">
        <f t="shared" si="3"/>
        <v>47.582191780821915</v>
      </c>
      <c r="L11" s="12">
        <v>0</v>
      </c>
      <c r="M11" s="12">
        <v>0</v>
      </c>
      <c r="N11" s="12">
        <v>0</v>
      </c>
      <c r="O11" s="12">
        <v>0</v>
      </c>
      <c r="P11" s="12">
        <v>15</v>
      </c>
      <c r="Q11" s="12">
        <v>0</v>
      </c>
      <c r="R11" s="12">
        <v>0</v>
      </c>
      <c r="S11" s="13">
        <f t="shared" si="4"/>
        <v>47.582191780821915</v>
      </c>
      <c r="T11" s="12">
        <f t="shared" si="6"/>
        <v>15</v>
      </c>
      <c r="U11" s="19">
        <f t="shared" si="5"/>
        <v>32.582191780821915</v>
      </c>
    </row>
    <row r="12" spans="1:21" ht="15" customHeight="1">
      <c r="A12" s="2">
        <v>8</v>
      </c>
      <c r="B12" s="43" t="s">
        <v>82</v>
      </c>
      <c r="C12" s="14" t="s">
        <v>62</v>
      </c>
      <c r="D12" s="14" t="s">
        <v>75</v>
      </c>
      <c r="E12" s="12">
        <v>6</v>
      </c>
      <c r="F12" s="12">
        <v>4</v>
      </c>
      <c r="G12" s="12">
        <v>21</v>
      </c>
      <c r="H12" s="24">
        <f t="shared" si="0"/>
        <v>30</v>
      </c>
      <c r="I12" s="12">
        <f t="shared" si="1"/>
        <v>1.6666666666666667</v>
      </c>
      <c r="J12" s="12">
        <f t="shared" si="2"/>
        <v>0.2876712328767123</v>
      </c>
      <c r="K12" s="12">
        <f t="shared" si="3"/>
        <v>31.95433789954338</v>
      </c>
      <c r="L12" s="12">
        <v>0</v>
      </c>
      <c r="M12" s="12">
        <v>6</v>
      </c>
      <c r="N12" s="12">
        <v>0</v>
      </c>
      <c r="O12" s="12">
        <v>0</v>
      </c>
      <c r="P12" s="12">
        <v>15</v>
      </c>
      <c r="Q12" s="12">
        <v>0</v>
      </c>
      <c r="R12" s="12">
        <v>0</v>
      </c>
      <c r="S12" s="13">
        <f t="shared" si="4"/>
        <v>37.954337899543376</v>
      </c>
      <c r="T12" s="12">
        <f t="shared" si="6"/>
        <v>15</v>
      </c>
      <c r="U12" s="19">
        <f t="shared" si="5"/>
        <v>22.954337899543376</v>
      </c>
    </row>
    <row r="13" spans="1:21" ht="15" customHeight="1">
      <c r="A13" s="2">
        <v>9</v>
      </c>
      <c r="B13" s="43" t="s">
        <v>79</v>
      </c>
      <c r="C13" s="14" t="s">
        <v>62</v>
      </c>
      <c r="D13" s="14" t="s">
        <v>75</v>
      </c>
      <c r="E13" s="12">
        <v>4</v>
      </c>
      <c r="F13" s="12">
        <v>5</v>
      </c>
      <c r="G13" s="12">
        <v>27</v>
      </c>
      <c r="H13" s="24">
        <f t="shared" si="0"/>
        <v>20</v>
      </c>
      <c r="I13" s="12">
        <f t="shared" si="1"/>
        <v>2.0833333333333335</v>
      </c>
      <c r="J13" s="12">
        <f t="shared" si="2"/>
        <v>0.3698630136986301</v>
      </c>
      <c r="K13" s="12">
        <f t="shared" si="3"/>
        <v>22.453196347031962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22.453196347031962</v>
      </c>
      <c r="T13" s="12">
        <f t="shared" si="6"/>
        <v>0</v>
      </c>
      <c r="U13" s="19">
        <f t="shared" si="5"/>
        <v>22.453196347031962</v>
      </c>
    </row>
    <row r="14" spans="1:21" ht="15" customHeight="1">
      <c r="A14" s="2">
        <v>10</v>
      </c>
      <c r="B14" s="43" t="s">
        <v>81</v>
      </c>
      <c r="C14" s="14" t="s">
        <v>62</v>
      </c>
      <c r="D14" s="17" t="s">
        <v>75</v>
      </c>
      <c r="E14" s="12">
        <v>2</v>
      </c>
      <c r="F14" s="12">
        <v>10</v>
      </c>
      <c r="G14" s="12">
        <v>7</v>
      </c>
      <c r="H14" s="24">
        <f t="shared" si="0"/>
        <v>10</v>
      </c>
      <c r="I14" s="12">
        <f t="shared" si="1"/>
        <v>4.166666666666667</v>
      </c>
      <c r="J14" s="12">
        <f t="shared" si="2"/>
        <v>0.0958904109589041</v>
      </c>
      <c r="K14" s="12">
        <f t="shared" si="3"/>
        <v>14.262557077625573</v>
      </c>
      <c r="L14" s="12">
        <v>0</v>
      </c>
      <c r="M14" s="12">
        <v>6</v>
      </c>
      <c r="N14" s="12">
        <v>3</v>
      </c>
      <c r="O14" s="12">
        <v>0</v>
      </c>
      <c r="P14" s="12">
        <v>15</v>
      </c>
      <c r="Q14" s="12">
        <v>0</v>
      </c>
      <c r="R14" s="12">
        <v>0</v>
      </c>
      <c r="S14" s="13">
        <f t="shared" si="4"/>
        <v>23.262557077625573</v>
      </c>
      <c r="T14" s="12">
        <f t="shared" si="6"/>
        <v>15</v>
      </c>
      <c r="U14" s="19">
        <f t="shared" si="5"/>
        <v>8.262557077625573</v>
      </c>
    </row>
    <row r="15" spans="1:21" ht="15" customHeight="1">
      <c r="A15" s="2">
        <v>11</v>
      </c>
      <c r="B15" s="43" t="s">
        <v>80</v>
      </c>
      <c r="C15" s="14" t="s">
        <v>62</v>
      </c>
      <c r="D15" s="17" t="s">
        <v>75</v>
      </c>
      <c r="E15" s="12">
        <v>1</v>
      </c>
      <c r="F15" s="12">
        <v>5</v>
      </c>
      <c r="G15" s="12">
        <v>9</v>
      </c>
      <c r="H15" s="24">
        <f t="shared" si="0"/>
        <v>5</v>
      </c>
      <c r="I15" s="12">
        <f t="shared" si="1"/>
        <v>2.0833333333333335</v>
      </c>
      <c r="J15" s="12">
        <f t="shared" si="2"/>
        <v>0.1232876712328767</v>
      </c>
      <c r="K15" s="12">
        <f t="shared" si="3"/>
        <v>7.206621004566211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7.206621004566211</v>
      </c>
      <c r="T15" s="12">
        <f t="shared" si="6"/>
        <v>1</v>
      </c>
      <c r="U15" s="19">
        <f t="shared" si="5"/>
        <v>6.206621004566211</v>
      </c>
    </row>
    <row r="16" spans="1:21" ht="12.75" customHeight="1">
      <c r="A16" s="21">
        <v>12</v>
      </c>
      <c r="B16" s="14" t="s">
        <v>336</v>
      </c>
      <c r="C16" s="14" t="s">
        <v>38</v>
      </c>
      <c r="D16" s="14" t="s">
        <v>41</v>
      </c>
      <c r="E16" s="12">
        <v>0</v>
      </c>
      <c r="F16" s="12">
        <v>1</v>
      </c>
      <c r="G16" s="12">
        <v>25</v>
      </c>
      <c r="H16" s="24">
        <f t="shared" si="0"/>
        <v>0</v>
      </c>
      <c r="I16" s="12">
        <f t="shared" si="1"/>
        <v>0.4166666666666667</v>
      </c>
      <c r="J16" s="12">
        <f t="shared" si="2"/>
        <v>0.3424657534246575</v>
      </c>
      <c r="K16" s="12">
        <f t="shared" si="3"/>
        <v>0.7591324200913242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>
        <f t="shared" si="4"/>
        <v>0.7591324200913242</v>
      </c>
      <c r="T16" s="12">
        <f t="shared" si="6"/>
        <v>0</v>
      </c>
      <c r="U16" s="19">
        <f t="shared" si="5"/>
        <v>0.7591324200913242</v>
      </c>
    </row>
    <row r="17" spans="1:21" ht="24.75" customHeight="1">
      <c r="A17" s="98" t="s">
        <v>139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17" ht="13.5" customHeight="1">
      <c r="A18" s="39"/>
      <c r="C18" s="39"/>
      <c r="D18" s="39"/>
      <c r="E18" s="116" t="s">
        <v>0</v>
      </c>
      <c r="F18" s="117"/>
      <c r="G18" s="118"/>
      <c r="H18" s="1"/>
      <c r="I18" s="1"/>
      <c r="J18" s="1"/>
      <c r="K18" s="1"/>
      <c r="L18" s="119" t="s">
        <v>1</v>
      </c>
      <c r="M18" s="119"/>
      <c r="P18" s="120" t="s">
        <v>2</v>
      </c>
      <c r="Q18" s="120"/>
    </row>
    <row r="19" spans="1:21" ht="13.5" customHeight="1">
      <c r="A19" s="11" t="s">
        <v>3</v>
      </c>
      <c r="B19" s="38" t="s">
        <v>4</v>
      </c>
      <c r="C19" s="37" t="s">
        <v>5</v>
      </c>
      <c r="D19" s="16" t="s">
        <v>30</v>
      </c>
      <c r="E19" s="3" t="s">
        <v>6</v>
      </c>
      <c r="F19" s="3" t="s">
        <v>7</v>
      </c>
      <c r="G19" s="3" t="s">
        <v>8</v>
      </c>
      <c r="H19" s="23" t="s">
        <v>9</v>
      </c>
      <c r="I19" s="4" t="s">
        <v>10</v>
      </c>
      <c r="J19" s="4" t="s">
        <v>11</v>
      </c>
      <c r="K19" s="5" t="s">
        <v>12</v>
      </c>
      <c r="L19" s="6" t="s">
        <v>13</v>
      </c>
      <c r="M19" s="7" t="s">
        <v>14</v>
      </c>
      <c r="N19" s="25" t="s">
        <v>15</v>
      </c>
      <c r="O19" s="8" t="s">
        <v>16</v>
      </c>
      <c r="P19" s="6" t="s">
        <v>17</v>
      </c>
      <c r="Q19" s="7" t="s">
        <v>18</v>
      </c>
      <c r="R19" s="9" t="s">
        <v>19</v>
      </c>
      <c r="S19" s="10" t="s">
        <v>20</v>
      </c>
      <c r="T19" s="6" t="s">
        <v>21</v>
      </c>
      <c r="U19" s="7" t="s">
        <v>22</v>
      </c>
    </row>
    <row r="20" spans="1:21" ht="14.25" customHeight="1">
      <c r="A20" s="2">
        <v>1</v>
      </c>
      <c r="B20" s="43" t="s">
        <v>302</v>
      </c>
      <c r="C20" s="14" t="s">
        <v>303</v>
      </c>
      <c r="D20" s="14" t="s">
        <v>41</v>
      </c>
      <c r="E20" s="12">
        <v>29</v>
      </c>
      <c r="F20" s="12">
        <v>11</v>
      </c>
      <c r="G20" s="12">
        <v>0</v>
      </c>
      <c r="H20" s="24">
        <f aca="true" t="shared" si="7" ref="H20:H64">SUM(E20*5)</f>
        <v>145</v>
      </c>
      <c r="I20" s="12">
        <f aca="true" t="shared" si="8" ref="I20:I64">SUM(F20*5/12)</f>
        <v>4.583333333333333</v>
      </c>
      <c r="J20" s="12">
        <f aca="true" t="shared" si="9" ref="J20:J64">SUM(G20*5/365)</f>
        <v>0</v>
      </c>
      <c r="K20" s="12">
        <f aca="true" t="shared" si="10" ref="K20:K64">SUM(H20:J20)</f>
        <v>149.58333333333334</v>
      </c>
      <c r="L20" s="12">
        <v>0</v>
      </c>
      <c r="M20" s="12">
        <v>6</v>
      </c>
      <c r="N20" s="12">
        <v>6</v>
      </c>
      <c r="O20" s="12">
        <v>0</v>
      </c>
      <c r="P20" s="12">
        <v>0</v>
      </c>
      <c r="Q20" s="12">
        <v>0</v>
      </c>
      <c r="R20" s="12">
        <v>0</v>
      </c>
      <c r="S20" s="13">
        <f aca="true" t="shared" si="11" ref="S20:S64">SUM(K20,M20,N20,O20,Q20,R20)</f>
        <v>161.58333333333334</v>
      </c>
      <c r="T20" s="12">
        <f>SUM(L20,P20)</f>
        <v>0</v>
      </c>
      <c r="U20" s="19">
        <f aca="true" t="shared" si="12" ref="U20:U64">SUM(S20-T20)</f>
        <v>161.58333333333334</v>
      </c>
    </row>
    <row r="21" spans="1:21" ht="14.25" customHeight="1">
      <c r="A21" s="2">
        <v>2</v>
      </c>
      <c r="B21" s="43" t="s">
        <v>300</v>
      </c>
      <c r="C21" s="14" t="s">
        <v>301</v>
      </c>
      <c r="D21" s="14" t="s">
        <v>86</v>
      </c>
      <c r="E21" s="12">
        <v>28</v>
      </c>
      <c r="F21" s="12">
        <v>0</v>
      </c>
      <c r="G21" s="12">
        <v>29</v>
      </c>
      <c r="H21" s="24">
        <f t="shared" si="7"/>
        <v>140</v>
      </c>
      <c r="I21" s="12">
        <f t="shared" si="8"/>
        <v>0</v>
      </c>
      <c r="J21" s="12">
        <f t="shared" si="9"/>
        <v>0.3972602739726027</v>
      </c>
      <c r="K21" s="12">
        <f t="shared" si="10"/>
        <v>140.3972602739726</v>
      </c>
      <c r="L21" s="12">
        <v>0</v>
      </c>
      <c r="M21" s="12">
        <v>6</v>
      </c>
      <c r="N21" s="12">
        <v>6</v>
      </c>
      <c r="O21" s="12">
        <v>0</v>
      </c>
      <c r="P21" s="12">
        <v>0</v>
      </c>
      <c r="Q21" s="12">
        <v>0</v>
      </c>
      <c r="R21" s="12">
        <v>0</v>
      </c>
      <c r="S21" s="13">
        <f t="shared" si="11"/>
        <v>152.3972602739726</v>
      </c>
      <c r="T21" s="12">
        <f>SUM(L21,P21)</f>
        <v>0</v>
      </c>
      <c r="U21" s="19">
        <f t="shared" si="12"/>
        <v>152.3972602739726</v>
      </c>
    </row>
    <row r="22" spans="1:21" ht="14.25" customHeight="1">
      <c r="A22" s="2">
        <v>3</v>
      </c>
      <c r="B22" s="43" t="s">
        <v>293</v>
      </c>
      <c r="C22" s="14" t="s">
        <v>317</v>
      </c>
      <c r="D22" s="14" t="s">
        <v>86</v>
      </c>
      <c r="E22" s="12">
        <v>27</v>
      </c>
      <c r="F22" s="12">
        <v>1</v>
      </c>
      <c r="G22" s="12">
        <v>13</v>
      </c>
      <c r="H22" s="24">
        <f t="shared" si="7"/>
        <v>135</v>
      </c>
      <c r="I22" s="12">
        <f t="shared" si="8"/>
        <v>0.4166666666666667</v>
      </c>
      <c r="J22" s="12">
        <f t="shared" si="9"/>
        <v>0.1780821917808219</v>
      </c>
      <c r="K22" s="12">
        <f t="shared" si="10"/>
        <v>135.59474885844747</v>
      </c>
      <c r="L22" s="12">
        <v>0</v>
      </c>
      <c r="M22" s="12">
        <v>6</v>
      </c>
      <c r="N22" s="12">
        <v>6</v>
      </c>
      <c r="O22" s="12">
        <v>0</v>
      </c>
      <c r="P22" s="12">
        <v>0</v>
      </c>
      <c r="Q22" s="12">
        <v>0</v>
      </c>
      <c r="R22" s="12">
        <v>0</v>
      </c>
      <c r="S22" s="13">
        <f t="shared" si="11"/>
        <v>147.59474885844747</v>
      </c>
      <c r="T22" s="12">
        <f>SUM(L22,P22)</f>
        <v>0</v>
      </c>
      <c r="U22" s="19">
        <f t="shared" si="12"/>
        <v>147.59474885844747</v>
      </c>
    </row>
    <row r="23" spans="1:21" ht="14.25" customHeight="1">
      <c r="A23" s="2">
        <v>4</v>
      </c>
      <c r="B23" s="43" t="s">
        <v>108</v>
      </c>
      <c r="C23" s="14" t="s">
        <v>109</v>
      </c>
      <c r="D23" s="14" t="s">
        <v>110</v>
      </c>
      <c r="E23" s="12">
        <v>25</v>
      </c>
      <c r="F23" s="12">
        <v>11</v>
      </c>
      <c r="G23" s="12">
        <v>4</v>
      </c>
      <c r="H23" s="24">
        <f t="shared" si="7"/>
        <v>125</v>
      </c>
      <c r="I23" s="12">
        <f t="shared" si="8"/>
        <v>4.583333333333333</v>
      </c>
      <c r="J23" s="12">
        <f t="shared" si="9"/>
        <v>0.0547945205479452</v>
      </c>
      <c r="K23" s="12">
        <f t="shared" si="10"/>
        <v>129.6381278538813</v>
      </c>
      <c r="L23" s="12">
        <v>0</v>
      </c>
      <c r="M23" s="12">
        <v>6</v>
      </c>
      <c r="N23" s="12">
        <v>6</v>
      </c>
      <c r="O23" s="12">
        <v>0</v>
      </c>
      <c r="P23" s="12">
        <v>0</v>
      </c>
      <c r="Q23" s="12">
        <v>0</v>
      </c>
      <c r="R23" s="12">
        <v>0</v>
      </c>
      <c r="S23" s="13">
        <f t="shared" si="11"/>
        <v>141.6381278538813</v>
      </c>
      <c r="T23" s="12">
        <f>SUM(L23,P23)</f>
        <v>0</v>
      </c>
      <c r="U23" s="19">
        <f t="shared" si="12"/>
        <v>141.6381278538813</v>
      </c>
    </row>
    <row r="24" spans="1:33" ht="14.25" customHeight="1">
      <c r="A24" s="2">
        <v>5</v>
      </c>
      <c r="B24" s="43" t="s">
        <v>52</v>
      </c>
      <c r="C24" s="14" t="s">
        <v>51</v>
      </c>
      <c r="D24" s="14" t="s">
        <v>41</v>
      </c>
      <c r="E24" s="12">
        <v>27</v>
      </c>
      <c r="F24" s="12">
        <v>8</v>
      </c>
      <c r="G24" s="12">
        <v>7</v>
      </c>
      <c r="H24" s="24">
        <f t="shared" si="7"/>
        <v>135</v>
      </c>
      <c r="I24" s="12">
        <f t="shared" si="8"/>
        <v>3.3333333333333335</v>
      </c>
      <c r="J24" s="12">
        <f t="shared" si="9"/>
        <v>0.0958904109589041</v>
      </c>
      <c r="K24" s="12">
        <f t="shared" si="10"/>
        <v>138.42922374429224</v>
      </c>
      <c r="L24" s="12">
        <v>0</v>
      </c>
      <c r="M24" s="12">
        <v>6</v>
      </c>
      <c r="N24" s="12">
        <v>6</v>
      </c>
      <c r="O24" s="12">
        <v>0</v>
      </c>
      <c r="P24" s="12">
        <v>15</v>
      </c>
      <c r="Q24" s="12">
        <v>0</v>
      </c>
      <c r="R24" s="12">
        <v>0</v>
      </c>
      <c r="S24" s="13">
        <f t="shared" si="11"/>
        <v>150.42922374429224</v>
      </c>
      <c r="T24" s="12">
        <f>SUM(L24,P24)</f>
        <v>15</v>
      </c>
      <c r="U24" s="19">
        <f t="shared" si="12"/>
        <v>135.42922374429224</v>
      </c>
      <c r="AG24" t="s">
        <v>60</v>
      </c>
    </row>
    <row r="25" spans="1:21" ht="14.25" customHeight="1">
      <c r="A25" s="2">
        <v>6</v>
      </c>
      <c r="B25" s="43" t="s">
        <v>151</v>
      </c>
      <c r="C25" s="14" t="s">
        <v>49</v>
      </c>
      <c r="D25" s="18" t="s">
        <v>41</v>
      </c>
      <c r="E25" s="12">
        <v>24</v>
      </c>
      <c r="F25" s="12">
        <v>1</v>
      </c>
      <c r="G25" s="12">
        <v>12</v>
      </c>
      <c r="H25" s="24">
        <f t="shared" si="7"/>
        <v>120</v>
      </c>
      <c r="I25" s="12">
        <f t="shared" si="8"/>
        <v>0.4166666666666667</v>
      </c>
      <c r="J25" s="12">
        <f t="shared" si="9"/>
        <v>0.1643835616438356</v>
      </c>
      <c r="K25" s="12">
        <f t="shared" si="10"/>
        <v>120.5810502283105</v>
      </c>
      <c r="L25" s="12">
        <v>0</v>
      </c>
      <c r="M25" s="12">
        <v>6</v>
      </c>
      <c r="N25" s="12">
        <v>6</v>
      </c>
      <c r="O25" s="12">
        <v>0</v>
      </c>
      <c r="P25" s="12">
        <v>0</v>
      </c>
      <c r="Q25" s="12">
        <v>0</v>
      </c>
      <c r="R25" s="12">
        <v>0</v>
      </c>
      <c r="S25" s="13">
        <f t="shared" si="11"/>
        <v>132.58105022831052</v>
      </c>
      <c r="T25" s="12">
        <v>0</v>
      </c>
      <c r="U25" s="19">
        <f t="shared" si="12"/>
        <v>132.58105022831052</v>
      </c>
    </row>
    <row r="26" spans="1:21" ht="14.25" customHeight="1">
      <c r="A26" s="2">
        <v>7</v>
      </c>
      <c r="B26" s="43" t="s">
        <v>55</v>
      </c>
      <c r="C26" s="14" t="s">
        <v>100</v>
      </c>
      <c r="D26" s="14" t="s">
        <v>41</v>
      </c>
      <c r="E26" s="12">
        <v>21</v>
      </c>
      <c r="F26" s="12">
        <v>1</v>
      </c>
      <c r="G26" s="12">
        <v>3</v>
      </c>
      <c r="H26" s="24">
        <f t="shared" si="7"/>
        <v>105</v>
      </c>
      <c r="I26" s="12">
        <f t="shared" si="8"/>
        <v>0.4166666666666667</v>
      </c>
      <c r="J26" s="12">
        <f t="shared" si="9"/>
        <v>0.0410958904109589</v>
      </c>
      <c r="K26" s="12">
        <f t="shared" si="10"/>
        <v>105.45776255707763</v>
      </c>
      <c r="L26" s="12">
        <v>0</v>
      </c>
      <c r="M26" s="12">
        <v>6</v>
      </c>
      <c r="N26" s="12">
        <v>6</v>
      </c>
      <c r="O26" s="12">
        <v>0</v>
      </c>
      <c r="P26" s="12">
        <v>0</v>
      </c>
      <c r="Q26" s="12">
        <v>0</v>
      </c>
      <c r="R26" s="12">
        <v>0</v>
      </c>
      <c r="S26" s="13">
        <f t="shared" si="11"/>
        <v>117.45776255707763</v>
      </c>
      <c r="T26" s="12">
        <f aca="true" t="shared" si="13" ref="T26:T57">SUM(L26,P26)</f>
        <v>0</v>
      </c>
      <c r="U26" s="19">
        <f t="shared" si="12"/>
        <v>117.45776255707763</v>
      </c>
    </row>
    <row r="27" spans="1:21" ht="14.25" customHeight="1">
      <c r="A27" s="2">
        <v>8</v>
      </c>
      <c r="B27" s="43" t="s">
        <v>169</v>
      </c>
      <c r="C27" s="14" t="s">
        <v>170</v>
      </c>
      <c r="D27" s="14" t="s">
        <v>86</v>
      </c>
      <c r="E27" s="12">
        <v>19</v>
      </c>
      <c r="F27" s="12">
        <v>8</v>
      </c>
      <c r="G27" s="12">
        <v>22</v>
      </c>
      <c r="H27" s="24">
        <f t="shared" si="7"/>
        <v>95</v>
      </c>
      <c r="I27" s="12">
        <f t="shared" si="8"/>
        <v>3.3333333333333335</v>
      </c>
      <c r="J27" s="12">
        <f t="shared" si="9"/>
        <v>0.3013698630136986</v>
      </c>
      <c r="K27" s="12">
        <f t="shared" si="10"/>
        <v>98.63470319634703</v>
      </c>
      <c r="L27" s="12">
        <v>0</v>
      </c>
      <c r="M27" s="12">
        <v>6</v>
      </c>
      <c r="N27" s="12">
        <v>6</v>
      </c>
      <c r="O27" s="12">
        <v>0</v>
      </c>
      <c r="P27" s="12">
        <v>0</v>
      </c>
      <c r="Q27" s="12">
        <v>0</v>
      </c>
      <c r="R27" s="12">
        <v>0</v>
      </c>
      <c r="S27" s="13">
        <f t="shared" si="11"/>
        <v>110.63470319634703</v>
      </c>
      <c r="T27" s="12">
        <f t="shared" si="13"/>
        <v>0</v>
      </c>
      <c r="U27" s="19">
        <f t="shared" si="12"/>
        <v>110.63470319634703</v>
      </c>
    </row>
    <row r="28" spans="1:21" ht="14.25" customHeight="1">
      <c r="A28" s="2">
        <v>9</v>
      </c>
      <c r="B28" s="43" t="s">
        <v>101</v>
      </c>
      <c r="C28" s="14" t="s">
        <v>102</v>
      </c>
      <c r="D28" s="14" t="s">
        <v>86</v>
      </c>
      <c r="E28" s="12">
        <v>18</v>
      </c>
      <c r="F28" s="12">
        <v>8</v>
      </c>
      <c r="G28" s="12">
        <v>19</v>
      </c>
      <c r="H28" s="24">
        <f t="shared" si="7"/>
        <v>90</v>
      </c>
      <c r="I28" s="12">
        <f t="shared" si="8"/>
        <v>3.3333333333333335</v>
      </c>
      <c r="J28" s="12">
        <f t="shared" si="9"/>
        <v>0.2602739726027397</v>
      </c>
      <c r="K28" s="12">
        <f t="shared" si="10"/>
        <v>93.59360730593608</v>
      </c>
      <c r="L28" s="12">
        <v>0</v>
      </c>
      <c r="M28" s="12">
        <v>6</v>
      </c>
      <c r="N28" s="12">
        <v>6</v>
      </c>
      <c r="O28" s="12">
        <v>0</v>
      </c>
      <c r="P28" s="12">
        <v>0</v>
      </c>
      <c r="Q28" s="12">
        <v>0</v>
      </c>
      <c r="R28" s="12">
        <v>0</v>
      </c>
      <c r="S28" s="13">
        <f t="shared" si="11"/>
        <v>105.59360730593608</v>
      </c>
      <c r="T28" s="12">
        <f t="shared" si="13"/>
        <v>0</v>
      </c>
      <c r="U28" s="19">
        <f t="shared" si="12"/>
        <v>105.59360730593608</v>
      </c>
    </row>
    <row r="29" spans="1:21" ht="14.25" customHeight="1">
      <c r="A29" s="2">
        <v>10</v>
      </c>
      <c r="B29" s="43" t="s">
        <v>119</v>
      </c>
      <c r="C29" s="14" t="s">
        <v>51</v>
      </c>
      <c r="D29" s="14" t="s">
        <v>73</v>
      </c>
      <c r="E29" s="12">
        <v>17</v>
      </c>
      <c r="F29" s="12">
        <v>6</v>
      </c>
      <c r="G29" s="12">
        <v>7</v>
      </c>
      <c r="H29" s="24">
        <f t="shared" si="7"/>
        <v>85</v>
      </c>
      <c r="I29" s="12">
        <f t="shared" si="8"/>
        <v>2.5</v>
      </c>
      <c r="J29" s="12">
        <f t="shared" si="9"/>
        <v>0.0958904109589041</v>
      </c>
      <c r="K29" s="12">
        <f t="shared" si="10"/>
        <v>87.5958904109589</v>
      </c>
      <c r="L29" s="12">
        <v>0</v>
      </c>
      <c r="M29" s="12">
        <v>6</v>
      </c>
      <c r="N29" s="12">
        <v>6</v>
      </c>
      <c r="O29" s="12">
        <v>0</v>
      </c>
      <c r="P29" s="12">
        <v>0</v>
      </c>
      <c r="Q29" s="12">
        <v>0</v>
      </c>
      <c r="R29" s="12">
        <v>0</v>
      </c>
      <c r="S29" s="13">
        <f t="shared" si="11"/>
        <v>99.5958904109589</v>
      </c>
      <c r="T29" s="12">
        <f t="shared" si="13"/>
        <v>0</v>
      </c>
      <c r="U29" s="19">
        <f t="shared" si="12"/>
        <v>99.5958904109589</v>
      </c>
    </row>
    <row r="30" spans="1:21" ht="14.25" customHeight="1">
      <c r="A30" s="2">
        <v>11</v>
      </c>
      <c r="B30" s="48" t="s">
        <v>113</v>
      </c>
      <c r="C30" s="14" t="s">
        <v>114</v>
      </c>
      <c r="D30" s="14" t="s">
        <v>86</v>
      </c>
      <c r="E30" s="12">
        <v>17</v>
      </c>
      <c r="F30" s="12">
        <v>3</v>
      </c>
      <c r="G30" s="12">
        <v>5</v>
      </c>
      <c r="H30" s="24">
        <f t="shared" si="7"/>
        <v>85</v>
      </c>
      <c r="I30" s="12">
        <f t="shared" si="8"/>
        <v>1.25</v>
      </c>
      <c r="J30" s="12">
        <f t="shared" si="9"/>
        <v>0.0684931506849315</v>
      </c>
      <c r="K30" s="12">
        <f t="shared" si="10"/>
        <v>86.31849315068493</v>
      </c>
      <c r="L30" s="12">
        <v>0</v>
      </c>
      <c r="M30" s="12">
        <v>6</v>
      </c>
      <c r="N30" s="12">
        <v>6</v>
      </c>
      <c r="O30" s="12">
        <v>1</v>
      </c>
      <c r="P30" s="12">
        <v>0</v>
      </c>
      <c r="Q30" s="12">
        <v>0</v>
      </c>
      <c r="R30" s="12">
        <v>0</v>
      </c>
      <c r="S30" s="13">
        <f t="shared" si="11"/>
        <v>99.31849315068493</v>
      </c>
      <c r="T30" s="12">
        <f t="shared" si="13"/>
        <v>0</v>
      </c>
      <c r="U30" s="19">
        <f t="shared" si="12"/>
        <v>99.31849315068493</v>
      </c>
    </row>
    <row r="31" spans="1:21" ht="14.25" customHeight="1">
      <c r="A31" s="2">
        <v>12</v>
      </c>
      <c r="B31" s="43" t="s">
        <v>115</v>
      </c>
      <c r="C31" s="14" t="s">
        <v>116</v>
      </c>
      <c r="D31" s="14" t="s">
        <v>86</v>
      </c>
      <c r="E31" s="12">
        <v>20</v>
      </c>
      <c r="F31" s="12">
        <v>4</v>
      </c>
      <c r="G31" s="12">
        <v>3</v>
      </c>
      <c r="H31" s="24">
        <f t="shared" si="7"/>
        <v>100</v>
      </c>
      <c r="I31" s="12">
        <f t="shared" si="8"/>
        <v>1.6666666666666667</v>
      </c>
      <c r="J31" s="12">
        <f t="shared" si="9"/>
        <v>0.0410958904109589</v>
      </c>
      <c r="K31" s="12">
        <f t="shared" si="10"/>
        <v>101.70776255707763</v>
      </c>
      <c r="L31" s="12">
        <v>0</v>
      </c>
      <c r="M31" s="12">
        <v>6</v>
      </c>
      <c r="N31" s="12">
        <v>6</v>
      </c>
      <c r="O31" s="12">
        <v>0</v>
      </c>
      <c r="P31" s="12">
        <v>15</v>
      </c>
      <c r="Q31" s="12">
        <v>0</v>
      </c>
      <c r="R31" s="12">
        <v>0</v>
      </c>
      <c r="S31" s="13">
        <f t="shared" si="11"/>
        <v>113.70776255707763</v>
      </c>
      <c r="T31" s="12">
        <f t="shared" si="13"/>
        <v>15</v>
      </c>
      <c r="U31" s="19">
        <f t="shared" si="12"/>
        <v>98.70776255707763</v>
      </c>
    </row>
    <row r="32" spans="1:21" ht="14.25" customHeight="1">
      <c r="A32" s="2">
        <v>13</v>
      </c>
      <c r="B32" s="44" t="s">
        <v>92</v>
      </c>
      <c r="C32" s="16" t="s">
        <v>53</v>
      </c>
      <c r="D32" s="69" t="s">
        <v>86</v>
      </c>
      <c r="E32" s="12">
        <v>20</v>
      </c>
      <c r="F32" s="12">
        <v>10</v>
      </c>
      <c r="G32" s="12">
        <v>16</v>
      </c>
      <c r="H32" s="24">
        <f t="shared" si="7"/>
        <v>100</v>
      </c>
      <c r="I32" s="12">
        <f t="shared" si="8"/>
        <v>4.166666666666667</v>
      </c>
      <c r="J32" s="12">
        <f t="shared" si="9"/>
        <v>0.2191780821917808</v>
      </c>
      <c r="K32" s="12">
        <f t="shared" si="10"/>
        <v>104.38584474885845</v>
      </c>
      <c r="L32" s="12">
        <v>0</v>
      </c>
      <c r="M32" s="12">
        <v>0</v>
      </c>
      <c r="N32" s="12">
        <v>6</v>
      </c>
      <c r="O32" s="12">
        <v>0</v>
      </c>
      <c r="P32" s="12">
        <v>15</v>
      </c>
      <c r="Q32" s="12">
        <v>0</v>
      </c>
      <c r="R32" s="12">
        <v>0</v>
      </c>
      <c r="S32" s="13">
        <f t="shared" si="11"/>
        <v>110.38584474885845</v>
      </c>
      <c r="T32" s="12">
        <f t="shared" si="13"/>
        <v>15</v>
      </c>
      <c r="U32" s="19">
        <f t="shared" si="12"/>
        <v>95.38584474885845</v>
      </c>
    </row>
    <row r="33" spans="1:21" ht="14.25" customHeight="1">
      <c r="A33" s="2">
        <v>14</v>
      </c>
      <c r="B33" s="43" t="s">
        <v>54</v>
      </c>
      <c r="C33" s="14" t="s">
        <v>103</v>
      </c>
      <c r="D33" s="14" t="s">
        <v>41</v>
      </c>
      <c r="E33" s="12">
        <v>16</v>
      </c>
      <c r="F33" s="12">
        <v>11</v>
      </c>
      <c r="G33" s="12">
        <v>29</v>
      </c>
      <c r="H33" s="24">
        <f t="shared" si="7"/>
        <v>80</v>
      </c>
      <c r="I33" s="12">
        <f t="shared" si="8"/>
        <v>4.583333333333333</v>
      </c>
      <c r="J33" s="12">
        <f t="shared" si="9"/>
        <v>0.3972602739726027</v>
      </c>
      <c r="K33" s="12">
        <f t="shared" si="10"/>
        <v>84.98059360730593</v>
      </c>
      <c r="L33" s="12">
        <v>0</v>
      </c>
      <c r="M33" s="12">
        <v>6</v>
      </c>
      <c r="N33" s="12">
        <v>3</v>
      </c>
      <c r="O33" s="12">
        <v>0</v>
      </c>
      <c r="P33" s="12">
        <v>0</v>
      </c>
      <c r="Q33" s="12">
        <v>0</v>
      </c>
      <c r="R33" s="12">
        <v>0</v>
      </c>
      <c r="S33" s="13">
        <f t="shared" si="11"/>
        <v>93.98059360730593</v>
      </c>
      <c r="T33" s="12">
        <f t="shared" si="13"/>
        <v>0</v>
      </c>
      <c r="U33" s="19">
        <f t="shared" si="12"/>
        <v>93.98059360730593</v>
      </c>
    </row>
    <row r="34" spans="1:21" ht="14.25" customHeight="1">
      <c r="A34" s="2">
        <v>15</v>
      </c>
      <c r="B34" s="43" t="s">
        <v>312</v>
      </c>
      <c r="C34" s="14" t="s">
        <v>313</v>
      </c>
      <c r="D34" s="14" t="s">
        <v>73</v>
      </c>
      <c r="E34" s="12">
        <v>16</v>
      </c>
      <c r="F34" s="12">
        <v>2</v>
      </c>
      <c r="G34" s="12">
        <v>2</v>
      </c>
      <c r="H34" s="24">
        <f t="shared" si="7"/>
        <v>80</v>
      </c>
      <c r="I34" s="12">
        <f t="shared" si="8"/>
        <v>0.8333333333333334</v>
      </c>
      <c r="J34" s="12">
        <f t="shared" si="9"/>
        <v>0.0273972602739726</v>
      </c>
      <c r="K34" s="12">
        <f t="shared" si="10"/>
        <v>80.8607305936073</v>
      </c>
      <c r="L34" s="12">
        <v>0</v>
      </c>
      <c r="M34" s="12">
        <v>6</v>
      </c>
      <c r="N34" s="12">
        <v>6</v>
      </c>
      <c r="O34" s="12">
        <v>0</v>
      </c>
      <c r="P34" s="12">
        <v>0</v>
      </c>
      <c r="Q34" s="12">
        <v>0</v>
      </c>
      <c r="R34" s="12">
        <v>0</v>
      </c>
      <c r="S34" s="13">
        <f t="shared" si="11"/>
        <v>92.8607305936073</v>
      </c>
      <c r="T34" s="12">
        <f t="shared" si="13"/>
        <v>0</v>
      </c>
      <c r="U34" s="19">
        <f t="shared" si="12"/>
        <v>92.8607305936073</v>
      </c>
    </row>
    <row r="35" spans="1:21" ht="14.25" customHeight="1">
      <c r="A35" s="2">
        <v>16</v>
      </c>
      <c r="B35" s="22" t="s">
        <v>104</v>
      </c>
      <c r="C35" s="11" t="s">
        <v>105</v>
      </c>
      <c r="D35" s="14" t="s">
        <v>73</v>
      </c>
      <c r="E35" s="12">
        <v>15</v>
      </c>
      <c r="F35" s="12">
        <v>9</v>
      </c>
      <c r="G35" s="12">
        <v>0</v>
      </c>
      <c r="H35" s="24">
        <f t="shared" si="7"/>
        <v>75</v>
      </c>
      <c r="I35" s="12">
        <f t="shared" si="8"/>
        <v>3.75</v>
      </c>
      <c r="J35" s="12">
        <f t="shared" si="9"/>
        <v>0</v>
      </c>
      <c r="K35" s="12">
        <f t="shared" si="10"/>
        <v>78.75</v>
      </c>
      <c r="L35" s="12">
        <v>0</v>
      </c>
      <c r="M35" s="12">
        <v>6</v>
      </c>
      <c r="N35" s="12">
        <v>6</v>
      </c>
      <c r="O35" s="12">
        <v>0</v>
      </c>
      <c r="P35" s="12">
        <v>0</v>
      </c>
      <c r="Q35" s="12">
        <v>0</v>
      </c>
      <c r="R35" s="12">
        <v>0</v>
      </c>
      <c r="S35" s="13">
        <f t="shared" si="11"/>
        <v>90.75</v>
      </c>
      <c r="T35" s="12">
        <f t="shared" si="13"/>
        <v>0</v>
      </c>
      <c r="U35" s="19">
        <f t="shared" si="12"/>
        <v>90.75</v>
      </c>
    </row>
    <row r="36" spans="1:21" ht="14.25" customHeight="1">
      <c r="A36" s="2">
        <v>17</v>
      </c>
      <c r="B36" s="43" t="s">
        <v>291</v>
      </c>
      <c r="C36" s="14" t="s">
        <v>292</v>
      </c>
      <c r="D36" s="14" t="s">
        <v>86</v>
      </c>
      <c r="E36" s="12">
        <v>17</v>
      </c>
      <c r="F36" s="12">
        <v>3</v>
      </c>
      <c r="G36" s="12">
        <v>0</v>
      </c>
      <c r="H36" s="24">
        <f t="shared" si="7"/>
        <v>85</v>
      </c>
      <c r="I36" s="12">
        <f t="shared" si="8"/>
        <v>1.25</v>
      </c>
      <c r="J36" s="12">
        <f t="shared" si="9"/>
        <v>0</v>
      </c>
      <c r="K36" s="12">
        <f t="shared" si="10"/>
        <v>86.25</v>
      </c>
      <c r="L36" s="12">
        <v>0</v>
      </c>
      <c r="M36" s="12">
        <v>0</v>
      </c>
      <c r="N36" s="12">
        <v>6</v>
      </c>
      <c r="O36" s="12">
        <v>0</v>
      </c>
      <c r="P36" s="12">
        <v>15</v>
      </c>
      <c r="Q36" s="12">
        <v>0</v>
      </c>
      <c r="R36" s="12">
        <v>0</v>
      </c>
      <c r="S36" s="13">
        <f t="shared" si="11"/>
        <v>92.25</v>
      </c>
      <c r="T36" s="12">
        <f t="shared" si="13"/>
        <v>15</v>
      </c>
      <c r="U36" s="19">
        <f t="shared" si="12"/>
        <v>77.25</v>
      </c>
    </row>
    <row r="37" spans="1:21" ht="14.25" customHeight="1">
      <c r="A37" s="2">
        <v>18</v>
      </c>
      <c r="B37" s="14" t="s">
        <v>93</v>
      </c>
      <c r="C37" s="14" t="s">
        <v>53</v>
      </c>
      <c r="D37" s="14" t="s">
        <v>86</v>
      </c>
      <c r="E37" s="12">
        <v>10</v>
      </c>
      <c r="F37" s="12">
        <v>3</v>
      </c>
      <c r="G37" s="12">
        <v>17</v>
      </c>
      <c r="H37" s="12">
        <f t="shared" si="7"/>
        <v>50</v>
      </c>
      <c r="I37" s="12">
        <f t="shared" si="8"/>
        <v>1.25</v>
      </c>
      <c r="J37" s="12">
        <f t="shared" si="9"/>
        <v>0.2328767123287671</v>
      </c>
      <c r="K37" s="12">
        <f t="shared" si="10"/>
        <v>51.48287671232877</v>
      </c>
      <c r="L37" s="12">
        <v>0</v>
      </c>
      <c r="M37" s="12">
        <v>6</v>
      </c>
      <c r="N37" s="12">
        <v>3</v>
      </c>
      <c r="O37" s="12">
        <v>0</v>
      </c>
      <c r="P37" s="12">
        <v>0</v>
      </c>
      <c r="Q37" s="12">
        <v>0</v>
      </c>
      <c r="R37" s="12">
        <v>0</v>
      </c>
      <c r="S37" s="13">
        <f t="shared" si="11"/>
        <v>60.48287671232877</v>
      </c>
      <c r="T37" s="12">
        <f t="shared" si="13"/>
        <v>0</v>
      </c>
      <c r="U37" s="19">
        <f t="shared" si="12"/>
        <v>60.48287671232877</v>
      </c>
    </row>
    <row r="38" spans="1:21" ht="14.25" customHeight="1">
      <c r="A38" s="2">
        <v>19</v>
      </c>
      <c r="B38" s="43" t="s">
        <v>111</v>
      </c>
      <c r="C38" s="14" t="s">
        <v>112</v>
      </c>
      <c r="D38" s="14" t="s">
        <v>86</v>
      </c>
      <c r="E38" s="12">
        <v>9</v>
      </c>
      <c r="F38" s="12">
        <v>10</v>
      </c>
      <c r="G38" s="12">
        <v>21</v>
      </c>
      <c r="H38" s="24">
        <f t="shared" si="7"/>
        <v>45</v>
      </c>
      <c r="I38" s="12">
        <f t="shared" si="8"/>
        <v>4.166666666666667</v>
      </c>
      <c r="J38" s="12">
        <f t="shared" si="9"/>
        <v>0.2876712328767123</v>
      </c>
      <c r="K38" s="12">
        <f t="shared" si="10"/>
        <v>49.454337899543376</v>
      </c>
      <c r="L38" s="12">
        <v>0</v>
      </c>
      <c r="M38" s="12">
        <v>6</v>
      </c>
      <c r="N38" s="12">
        <v>3</v>
      </c>
      <c r="O38" s="12">
        <v>0</v>
      </c>
      <c r="P38" s="12">
        <v>0</v>
      </c>
      <c r="Q38" s="12">
        <v>0</v>
      </c>
      <c r="R38" s="12">
        <v>0</v>
      </c>
      <c r="S38" s="13">
        <f t="shared" si="11"/>
        <v>58.454337899543376</v>
      </c>
      <c r="T38" s="12">
        <f t="shared" si="13"/>
        <v>0</v>
      </c>
      <c r="U38" s="19">
        <f t="shared" si="12"/>
        <v>58.454337899543376</v>
      </c>
    </row>
    <row r="39" spans="1:21" ht="14.25" customHeight="1">
      <c r="A39" s="2">
        <v>20</v>
      </c>
      <c r="B39" s="43" t="s">
        <v>287</v>
      </c>
      <c r="C39" s="14" t="s">
        <v>288</v>
      </c>
      <c r="D39" s="14" t="s">
        <v>86</v>
      </c>
      <c r="E39" s="12">
        <v>14</v>
      </c>
      <c r="F39" s="12">
        <v>4</v>
      </c>
      <c r="G39" s="12">
        <v>8</v>
      </c>
      <c r="H39" s="24">
        <f t="shared" si="7"/>
        <v>70</v>
      </c>
      <c r="I39" s="12">
        <f t="shared" si="8"/>
        <v>1.6666666666666667</v>
      </c>
      <c r="J39" s="12">
        <f t="shared" si="9"/>
        <v>0.1095890410958904</v>
      </c>
      <c r="K39" s="12">
        <f t="shared" si="10"/>
        <v>71.77625570776256</v>
      </c>
      <c r="L39" s="12">
        <v>0</v>
      </c>
      <c r="M39" s="12">
        <v>0</v>
      </c>
      <c r="N39" s="12">
        <v>0</v>
      </c>
      <c r="O39" s="12">
        <v>0</v>
      </c>
      <c r="P39" s="12">
        <v>15</v>
      </c>
      <c r="Q39" s="12">
        <v>0</v>
      </c>
      <c r="R39" s="12">
        <v>0</v>
      </c>
      <c r="S39" s="13">
        <f t="shared" si="11"/>
        <v>71.77625570776256</v>
      </c>
      <c r="T39" s="12">
        <f t="shared" si="13"/>
        <v>15</v>
      </c>
      <c r="U39" s="19">
        <f t="shared" si="12"/>
        <v>56.77625570776256</v>
      </c>
    </row>
    <row r="40" spans="1:21" ht="14.25" customHeight="1">
      <c r="A40" s="2">
        <v>21</v>
      </c>
      <c r="B40" s="48" t="s">
        <v>97</v>
      </c>
      <c r="C40" s="14" t="s">
        <v>98</v>
      </c>
      <c r="D40" s="14" t="s">
        <v>86</v>
      </c>
      <c r="E40" s="12">
        <v>12</v>
      </c>
      <c r="F40" s="12">
        <v>9</v>
      </c>
      <c r="G40" s="12">
        <v>27</v>
      </c>
      <c r="H40" s="24">
        <f t="shared" si="7"/>
        <v>60</v>
      </c>
      <c r="I40" s="12">
        <f t="shared" si="8"/>
        <v>3.75</v>
      </c>
      <c r="J40" s="12">
        <f t="shared" si="9"/>
        <v>0.3698630136986301</v>
      </c>
      <c r="K40" s="12">
        <f t="shared" si="10"/>
        <v>64.11986301369863</v>
      </c>
      <c r="L40" s="12">
        <v>0</v>
      </c>
      <c r="M40" s="12">
        <v>0</v>
      </c>
      <c r="N40" s="12">
        <v>6</v>
      </c>
      <c r="O40" s="12">
        <v>0</v>
      </c>
      <c r="P40" s="12">
        <v>15</v>
      </c>
      <c r="Q40" s="12">
        <v>0</v>
      </c>
      <c r="R40" s="12">
        <v>0</v>
      </c>
      <c r="S40" s="13">
        <f t="shared" si="11"/>
        <v>70.11986301369863</v>
      </c>
      <c r="T40" s="12">
        <f t="shared" si="13"/>
        <v>15</v>
      </c>
      <c r="U40" s="19">
        <f t="shared" si="12"/>
        <v>55.119863013698634</v>
      </c>
    </row>
    <row r="41" spans="1:21" ht="14.25" customHeight="1">
      <c r="A41" s="2">
        <v>22</v>
      </c>
      <c r="B41" s="43" t="s">
        <v>149</v>
      </c>
      <c r="C41" s="14" t="s">
        <v>150</v>
      </c>
      <c r="D41" s="14" t="s">
        <v>86</v>
      </c>
      <c r="E41" s="12">
        <v>9</v>
      </c>
      <c r="F41" s="12">
        <v>8</v>
      </c>
      <c r="G41" s="12">
        <v>15</v>
      </c>
      <c r="H41" s="24">
        <f t="shared" si="7"/>
        <v>45</v>
      </c>
      <c r="I41" s="12">
        <f t="shared" si="8"/>
        <v>3.3333333333333335</v>
      </c>
      <c r="J41" s="12">
        <f t="shared" si="9"/>
        <v>0.2054794520547945</v>
      </c>
      <c r="K41" s="12">
        <f t="shared" si="10"/>
        <v>48.53881278538813</v>
      </c>
      <c r="L41" s="12">
        <v>0</v>
      </c>
      <c r="M41" s="12">
        <v>0</v>
      </c>
      <c r="N41" s="12">
        <v>3</v>
      </c>
      <c r="O41" s="12">
        <v>0</v>
      </c>
      <c r="P41" s="12">
        <v>0</v>
      </c>
      <c r="Q41" s="12">
        <v>0</v>
      </c>
      <c r="R41" s="12">
        <v>0</v>
      </c>
      <c r="S41" s="13">
        <f t="shared" si="11"/>
        <v>51.53881278538813</v>
      </c>
      <c r="T41" s="12">
        <f t="shared" si="13"/>
        <v>0</v>
      </c>
      <c r="U41" s="19">
        <f t="shared" si="12"/>
        <v>51.53881278538813</v>
      </c>
    </row>
    <row r="42" spans="1:21" ht="14.25" customHeight="1">
      <c r="A42" s="2">
        <v>23</v>
      </c>
      <c r="B42" s="43" t="s">
        <v>95</v>
      </c>
      <c r="C42" s="14" t="s">
        <v>96</v>
      </c>
      <c r="D42" s="14" t="s">
        <v>86</v>
      </c>
      <c r="E42" s="12">
        <v>10</v>
      </c>
      <c r="F42" s="12">
        <v>2</v>
      </c>
      <c r="G42" s="12">
        <v>17</v>
      </c>
      <c r="H42" s="24">
        <f t="shared" si="7"/>
        <v>50</v>
      </c>
      <c r="I42" s="12">
        <f t="shared" si="8"/>
        <v>0.8333333333333334</v>
      </c>
      <c r="J42" s="12">
        <f t="shared" si="9"/>
        <v>0.2328767123287671</v>
      </c>
      <c r="K42" s="12">
        <f t="shared" si="10"/>
        <v>51.0662100456621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3">
        <f t="shared" si="11"/>
        <v>51.0662100456621</v>
      </c>
      <c r="T42" s="12">
        <f t="shared" si="13"/>
        <v>0</v>
      </c>
      <c r="U42" s="19">
        <f t="shared" si="12"/>
        <v>51.0662100456621</v>
      </c>
    </row>
    <row r="43" spans="1:21" ht="14.25" customHeight="1">
      <c r="A43" s="2">
        <v>24</v>
      </c>
      <c r="B43" s="43" t="s">
        <v>84</v>
      </c>
      <c r="C43" s="14" t="s">
        <v>85</v>
      </c>
      <c r="D43" s="14" t="s">
        <v>86</v>
      </c>
      <c r="E43" s="12">
        <v>9</v>
      </c>
      <c r="F43" s="12">
        <v>4</v>
      </c>
      <c r="G43" s="12">
        <v>26</v>
      </c>
      <c r="H43" s="24">
        <f t="shared" si="7"/>
        <v>45</v>
      </c>
      <c r="I43" s="12">
        <f t="shared" si="8"/>
        <v>1.6666666666666667</v>
      </c>
      <c r="J43" s="12">
        <f t="shared" si="9"/>
        <v>0.3561643835616438</v>
      </c>
      <c r="K43" s="12">
        <f t="shared" si="10"/>
        <v>47.022831050228305</v>
      </c>
      <c r="L43" s="12">
        <v>0</v>
      </c>
      <c r="M43" s="12">
        <v>0</v>
      </c>
      <c r="N43" s="12">
        <v>3</v>
      </c>
      <c r="O43" s="12">
        <v>0</v>
      </c>
      <c r="P43" s="12">
        <v>0</v>
      </c>
      <c r="Q43" s="12">
        <v>0</v>
      </c>
      <c r="R43" s="12">
        <v>0</v>
      </c>
      <c r="S43" s="13">
        <f t="shared" si="11"/>
        <v>50.022831050228305</v>
      </c>
      <c r="T43" s="12">
        <f t="shared" si="13"/>
        <v>0</v>
      </c>
      <c r="U43" s="19">
        <f t="shared" si="12"/>
        <v>50.022831050228305</v>
      </c>
    </row>
    <row r="44" spans="1:21" ht="14.25" customHeight="1">
      <c r="A44" s="2">
        <v>25</v>
      </c>
      <c r="B44" s="43" t="s">
        <v>157</v>
      </c>
      <c r="C44" s="14" t="s">
        <v>158</v>
      </c>
      <c r="D44" s="14" t="s">
        <v>86</v>
      </c>
      <c r="E44" s="12">
        <v>7</v>
      </c>
      <c r="F44" s="12">
        <v>4</v>
      </c>
      <c r="G44" s="12">
        <v>27</v>
      </c>
      <c r="H44" s="24">
        <f t="shared" si="7"/>
        <v>35</v>
      </c>
      <c r="I44" s="12">
        <f t="shared" si="8"/>
        <v>1.6666666666666667</v>
      </c>
      <c r="J44" s="12">
        <f t="shared" si="9"/>
        <v>0.3698630136986301</v>
      </c>
      <c r="K44" s="12">
        <f t="shared" si="10"/>
        <v>37.03652968036529</v>
      </c>
      <c r="L44" s="12">
        <v>0</v>
      </c>
      <c r="M44" s="12">
        <v>6</v>
      </c>
      <c r="N44" s="12">
        <v>3</v>
      </c>
      <c r="O44" s="12">
        <v>0</v>
      </c>
      <c r="P44" s="12">
        <v>0</v>
      </c>
      <c r="Q44" s="12">
        <v>0</v>
      </c>
      <c r="R44" s="12">
        <v>0</v>
      </c>
      <c r="S44" s="13">
        <f t="shared" si="11"/>
        <v>46.03652968036529</v>
      </c>
      <c r="T44" s="12">
        <f t="shared" si="13"/>
        <v>0</v>
      </c>
      <c r="U44" s="19">
        <f t="shared" si="12"/>
        <v>46.03652968036529</v>
      </c>
    </row>
    <row r="45" spans="1:21" ht="14.25" customHeight="1">
      <c r="A45" s="2">
        <v>26</v>
      </c>
      <c r="B45" s="43" t="s">
        <v>155</v>
      </c>
      <c r="C45" s="18" t="s">
        <v>156</v>
      </c>
      <c r="D45" s="14" t="s">
        <v>86</v>
      </c>
      <c r="E45" s="12">
        <v>6</v>
      </c>
      <c r="F45" s="12">
        <v>4</v>
      </c>
      <c r="G45" s="12">
        <v>6</v>
      </c>
      <c r="H45" s="24">
        <f t="shared" si="7"/>
        <v>30</v>
      </c>
      <c r="I45" s="12">
        <f t="shared" si="8"/>
        <v>1.6666666666666667</v>
      </c>
      <c r="J45" s="12">
        <f t="shared" si="9"/>
        <v>0.0821917808219178</v>
      </c>
      <c r="K45" s="12">
        <f t="shared" si="10"/>
        <v>31.748858447488587</v>
      </c>
      <c r="L45" s="12">
        <v>0</v>
      </c>
      <c r="M45" s="12">
        <v>6</v>
      </c>
      <c r="N45" s="12">
        <v>3</v>
      </c>
      <c r="O45" s="12">
        <v>0</v>
      </c>
      <c r="P45" s="12">
        <v>0</v>
      </c>
      <c r="Q45" s="12">
        <v>0</v>
      </c>
      <c r="R45" s="12">
        <v>0</v>
      </c>
      <c r="S45" s="13">
        <f t="shared" si="11"/>
        <v>40.74885844748859</v>
      </c>
      <c r="T45" s="12">
        <f t="shared" si="13"/>
        <v>0</v>
      </c>
      <c r="U45" s="19">
        <f t="shared" si="12"/>
        <v>40.74885844748859</v>
      </c>
    </row>
    <row r="46" spans="1:21" ht="14.25" customHeight="1">
      <c r="A46" s="2">
        <v>27</v>
      </c>
      <c r="B46" s="43" t="s">
        <v>50</v>
      </c>
      <c r="C46" s="14" t="s">
        <v>87</v>
      </c>
      <c r="D46" s="14" t="s">
        <v>86</v>
      </c>
      <c r="E46" s="12">
        <v>9</v>
      </c>
      <c r="F46" s="12">
        <v>11</v>
      </c>
      <c r="G46" s="12">
        <v>8</v>
      </c>
      <c r="H46" s="24">
        <f t="shared" si="7"/>
        <v>45</v>
      </c>
      <c r="I46" s="12">
        <f t="shared" si="8"/>
        <v>4.583333333333333</v>
      </c>
      <c r="J46" s="12">
        <f t="shared" si="9"/>
        <v>0.1095890410958904</v>
      </c>
      <c r="K46" s="12">
        <f t="shared" si="10"/>
        <v>49.69292237442922</v>
      </c>
      <c r="L46" s="12">
        <v>0</v>
      </c>
      <c r="M46" s="12">
        <v>6</v>
      </c>
      <c r="N46" s="12">
        <v>0</v>
      </c>
      <c r="O46" s="12">
        <v>0</v>
      </c>
      <c r="P46" s="12">
        <v>15</v>
      </c>
      <c r="Q46" s="12">
        <v>0</v>
      </c>
      <c r="R46" s="12">
        <v>0</v>
      </c>
      <c r="S46" s="13">
        <f t="shared" si="11"/>
        <v>55.69292237442922</v>
      </c>
      <c r="T46" s="12">
        <f t="shared" si="13"/>
        <v>15</v>
      </c>
      <c r="U46" s="19">
        <f t="shared" si="12"/>
        <v>40.69292237442922</v>
      </c>
    </row>
    <row r="47" spans="1:21" ht="14.25" customHeight="1">
      <c r="A47" s="2">
        <v>28</v>
      </c>
      <c r="B47" s="22" t="s">
        <v>66</v>
      </c>
      <c r="C47" s="11" t="s">
        <v>99</v>
      </c>
      <c r="D47" s="14" t="s">
        <v>86</v>
      </c>
      <c r="E47" s="12">
        <v>8</v>
      </c>
      <c r="F47" s="12">
        <v>1</v>
      </c>
      <c r="G47" s="12">
        <v>12</v>
      </c>
      <c r="H47" s="24">
        <f t="shared" si="7"/>
        <v>40</v>
      </c>
      <c r="I47" s="12">
        <f t="shared" si="8"/>
        <v>0.4166666666666667</v>
      </c>
      <c r="J47" s="12">
        <f t="shared" si="9"/>
        <v>0.1643835616438356</v>
      </c>
      <c r="K47" s="12">
        <f t="shared" si="10"/>
        <v>40.5810502283105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3">
        <f t="shared" si="11"/>
        <v>40.5810502283105</v>
      </c>
      <c r="T47" s="12">
        <f t="shared" si="13"/>
        <v>0</v>
      </c>
      <c r="U47" s="19">
        <f t="shared" si="12"/>
        <v>40.5810502283105</v>
      </c>
    </row>
    <row r="48" spans="1:21" ht="14.25" customHeight="1">
      <c r="A48" s="2">
        <v>29</v>
      </c>
      <c r="B48" s="43" t="s">
        <v>281</v>
      </c>
      <c r="C48" s="14" t="s">
        <v>282</v>
      </c>
      <c r="D48" s="14" t="s">
        <v>86</v>
      </c>
      <c r="E48" s="12">
        <v>7</v>
      </c>
      <c r="F48" s="12">
        <v>4</v>
      </c>
      <c r="G48" s="12">
        <v>23</v>
      </c>
      <c r="H48" s="24">
        <f t="shared" si="7"/>
        <v>35</v>
      </c>
      <c r="I48" s="12">
        <f t="shared" si="8"/>
        <v>1.6666666666666667</v>
      </c>
      <c r="J48" s="12">
        <f t="shared" si="9"/>
        <v>0.3150684931506849</v>
      </c>
      <c r="K48" s="12">
        <f t="shared" si="10"/>
        <v>36.98173515981735</v>
      </c>
      <c r="L48" s="12">
        <v>1</v>
      </c>
      <c r="M48" s="12">
        <v>0</v>
      </c>
      <c r="N48" s="12">
        <v>3</v>
      </c>
      <c r="O48" s="12">
        <v>0</v>
      </c>
      <c r="P48" s="12">
        <v>0</v>
      </c>
      <c r="Q48" s="12">
        <v>0</v>
      </c>
      <c r="R48" s="12">
        <v>0</v>
      </c>
      <c r="S48" s="13">
        <f t="shared" si="11"/>
        <v>39.98173515981735</v>
      </c>
      <c r="T48" s="12">
        <f t="shared" si="13"/>
        <v>1</v>
      </c>
      <c r="U48" s="19">
        <f t="shared" si="12"/>
        <v>38.98173515981735</v>
      </c>
    </row>
    <row r="49" spans="1:21" ht="14.25" customHeight="1">
      <c r="A49" s="2">
        <v>30</v>
      </c>
      <c r="B49" s="43" t="s">
        <v>173</v>
      </c>
      <c r="C49" s="14" t="s">
        <v>174</v>
      </c>
      <c r="D49" s="14" t="s">
        <v>86</v>
      </c>
      <c r="E49" s="12">
        <v>7</v>
      </c>
      <c r="F49" s="12">
        <v>4</v>
      </c>
      <c r="G49" s="12">
        <v>15</v>
      </c>
      <c r="H49" s="24">
        <f t="shared" si="7"/>
        <v>35</v>
      </c>
      <c r="I49" s="12">
        <f t="shared" si="8"/>
        <v>1.6666666666666667</v>
      </c>
      <c r="J49" s="12">
        <f t="shared" si="9"/>
        <v>0.2054794520547945</v>
      </c>
      <c r="K49" s="12">
        <f t="shared" si="10"/>
        <v>36.87214611872146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3">
        <f t="shared" si="11"/>
        <v>36.87214611872146</v>
      </c>
      <c r="T49" s="12">
        <f t="shared" si="13"/>
        <v>0</v>
      </c>
      <c r="U49" s="19">
        <f t="shared" si="12"/>
        <v>36.87214611872146</v>
      </c>
    </row>
    <row r="50" spans="1:21" ht="14.25" customHeight="1">
      <c r="A50" s="2">
        <v>31</v>
      </c>
      <c r="B50" s="43" t="s">
        <v>94</v>
      </c>
      <c r="C50" s="14" t="s">
        <v>51</v>
      </c>
      <c r="D50" s="14" t="s">
        <v>41</v>
      </c>
      <c r="E50" s="12">
        <v>5</v>
      </c>
      <c r="F50" s="12">
        <v>6</v>
      </c>
      <c r="G50" s="12">
        <v>0</v>
      </c>
      <c r="H50" s="24">
        <f t="shared" si="7"/>
        <v>25</v>
      </c>
      <c r="I50" s="12">
        <f t="shared" si="8"/>
        <v>2.5</v>
      </c>
      <c r="J50" s="12">
        <f t="shared" si="9"/>
        <v>0</v>
      </c>
      <c r="K50" s="12">
        <f t="shared" si="10"/>
        <v>27.5</v>
      </c>
      <c r="L50" s="12">
        <v>0</v>
      </c>
      <c r="M50" s="12">
        <v>6</v>
      </c>
      <c r="N50" s="12">
        <v>3</v>
      </c>
      <c r="O50" s="12">
        <v>0</v>
      </c>
      <c r="P50" s="12">
        <v>0</v>
      </c>
      <c r="Q50" s="12">
        <v>0</v>
      </c>
      <c r="R50" s="12">
        <v>0</v>
      </c>
      <c r="S50" s="13">
        <f t="shared" si="11"/>
        <v>36.5</v>
      </c>
      <c r="T50" s="12">
        <f t="shared" si="13"/>
        <v>0</v>
      </c>
      <c r="U50" s="19">
        <f t="shared" si="12"/>
        <v>36.5</v>
      </c>
    </row>
    <row r="51" spans="1:21" ht="14.25" customHeight="1">
      <c r="A51" s="2">
        <v>32</v>
      </c>
      <c r="B51" s="43" t="s">
        <v>106</v>
      </c>
      <c r="C51" s="14" t="s">
        <v>107</v>
      </c>
      <c r="D51" s="14" t="s">
        <v>86</v>
      </c>
      <c r="E51" s="12">
        <v>5</v>
      </c>
      <c r="F51" s="12">
        <v>3</v>
      </c>
      <c r="G51" s="12">
        <v>27</v>
      </c>
      <c r="H51" s="24">
        <f t="shared" si="7"/>
        <v>25</v>
      </c>
      <c r="I51" s="12">
        <f t="shared" si="8"/>
        <v>1.25</v>
      </c>
      <c r="J51" s="12">
        <f t="shared" si="9"/>
        <v>0.3698630136986301</v>
      </c>
      <c r="K51" s="12">
        <f t="shared" si="10"/>
        <v>26.61986301369863</v>
      </c>
      <c r="L51" s="12">
        <v>0</v>
      </c>
      <c r="M51" s="12">
        <v>6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3">
        <f t="shared" si="11"/>
        <v>32.619863013698634</v>
      </c>
      <c r="T51" s="12">
        <f t="shared" si="13"/>
        <v>0</v>
      </c>
      <c r="U51" s="19">
        <f t="shared" si="12"/>
        <v>32.619863013698634</v>
      </c>
    </row>
    <row r="52" spans="1:63" ht="14.25" customHeight="1">
      <c r="A52" s="2">
        <v>33</v>
      </c>
      <c r="B52" s="22" t="s">
        <v>140</v>
      </c>
      <c r="C52" s="11" t="s">
        <v>141</v>
      </c>
      <c r="D52" s="14" t="s">
        <v>86</v>
      </c>
      <c r="E52" s="12">
        <v>7</v>
      </c>
      <c r="F52" s="12">
        <v>5</v>
      </c>
      <c r="G52" s="12">
        <v>17</v>
      </c>
      <c r="H52" s="24">
        <f t="shared" si="7"/>
        <v>35</v>
      </c>
      <c r="I52" s="12">
        <f t="shared" si="8"/>
        <v>2.0833333333333335</v>
      </c>
      <c r="J52" s="12">
        <f t="shared" si="9"/>
        <v>0.2328767123287671</v>
      </c>
      <c r="K52" s="12">
        <f t="shared" si="10"/>
        <v>37.3162100456621</v>
      </c>
      <c r="L52" s="12">
        <v>0</v>
      </c>
      <c r="M52" s="12">
        <v>6</v>
      </c>
      <c r="N52" s="12">
        <v>3</v>
      </c>
      <c r="O52" s="12">
        <v>0</v>
      </c>
      <c r="P52" s="12">
        <v>15</v>
      </c>
      <c r="Q52" s="12">
        <v>0</v>
      </c>
      <c r="R52" s="12">
        <v>0</v>
      </c>
      <c r="S52" s="13">
        <f t="shared" si="11"/>
        <v>46.3162100456621</v>
      </c>
      <c r="T52" s="12">
        <f t="shared" si="13"/>
        <v>15</v>
      </c>
      <c r="U52" s="19">
        <f t="shared" si="12"/>
        <v>31.316210045662103</v>
      </c>
      <c r="BK52">
        <v>0</v>
      </c>
    </row>
    <row r="53" spans="1:21" ht="14.25" customHeight="1">
      <c r="A53" s="2">
        <v>34</v>
      </c>
      <c r="B53" s="43" t="s">
        <v>164</v>
      </c>
      <c r="C53" s="18" t="s">
        <v>165</v>
      </c>
      <c r="D53" s="14" t="s">
        <v>86</v>
      </c>
      <c r="E53" s="12">
        <v>5</v>
      </c>
      <c r="F53" s="12">
        <v>4</v>
      </c>
      <c r="G53" s="12">
        <v>24</v>
      </c>
      <c r="H53" s="24">
        <f t="shared" si="7"/>
        <v>25</v>
      </c>
      <c r="I53" s="12">
        <f t="shared" si="8"/>
        <v>1.6666666666666667</v>
      </c>
      <c r="J53" s="12">
        <f t="shared" si="9"/>
        <v>0.3287671232876712</v>
      </c>
      <c r="K53" s="12">
        <f t="shared" si="10"/>
        <v>26.99543378995434</v>
      </c>
      <c r="L53" s="12">
        <v>0</v>
      </c>
      <c r="M53" s="12">
        <v>0</v>
      </c>
      <c r="N53" s="12">
        <v>3</v>
      </c>
      <c r="O53" s="12">
        <v>0</v>
      </c>
      <c r="P53" s="12">
        <v>0</v>
      </c>
      <c r="Q53" s="12">
        <v>0</v>
      </c>
      <c r="R53" s="12">
        <v>0</v>
      </c>
      <c r="S53" s="13">
        <f t="shared" si="11"/>
        <v>29.99543378995434</v>
      </c>
      <c r="T53" s="12">
        <f t="shared" si="13"/>
        <v>0</v>
      </c>
      <c r="U53" s="19">
        <f t="shared" si="12"/>
        <v>29.99543378995434</v>
      </c>
    </row>
    <row r="54" spans="1:21" ht="14.25" customHeight="1">
      <c r="A54" s="2">
        <v>35</v>
      </c>
      <c r="B54" s="43" t="s">
        <v>168</v>
      </c>
      <c r="C54" s="18" t="s">
        <v>49</v>
      </c>
      <c r="D54" s="14" t="s">
        <v>41</v>
      </c>
      <c r="E54" s="12">
        <v>5</v>
      </c>
      <c r="F54" s="12">
        <v>11</v>
      </c>
      <c r="G54" s="12">
        <v>13</v>
      </c>
      <c r="H54" s="24">
        <f t="shared" si="7"/>
        <v>25</v>
      </c>
      <c r="I54" s="12">
        <f t="shared" si="8"/>
        <v>4.583333333333333</v>
      </c>
      <c r="J54" s="12">
        <f t="shared" si="9"/>
        <v>0.1780821917808219</v>
      </c>
      <c r="K54" s="12">
        <f t="shared" si="10"/>
        <v>29.761415525114153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3">
        <f t="shared" si="11"/>
        <v>29.761415525114153</v>
      </c>
      <c r="T54" s="12">
        <f t="shared" si="13"/>
        <v>0</v>
      </c>
      <c r="U54" s="19">
        <f t="shared" si="12"/>
        <v>29.761415525114153</v>
      </c>
    </row>
    <row r="55" spans="1:21" ht="14.25" customHeight="1">
      <c r="A55" s="2">
        <v>36</v>
      </c>
      <c r="B55" s="43" t="s">
        <v>163</v>
      </c>
      <c r="C55" s="14" t="s">
        <v>49</v>
      </c>
      <c r="D55" s="14" t="s">
        <v>41</v>
      </c>
      <c r="E55" s="12">
        <v>4</v>
      </c>
      <c r="F55" s="12">
        <v>4</v>
      </c>
      <c r="G55" s="12">
        <v>10</v>
      </c>
      <c r="H55" s="24">
        <f t="shared" si="7"/>
        <v>20</v>
      </c>
      <c r="I55" s="12">
        <f t="shared" si="8"/>
        <v>1.6666666666666667</v>
      </c>
      <c r="J55" s="12">
        <f t="shared" si="9"/>
        <v>0.136986301369863</v>
      </c>
      <c r="K55" s="12">
        <f t="shared" si="10"/>
        <v>21.80365296803653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3">
        <f t="shared" si="11"/>
        <v>21.80365296803653</v>
      </c>
      <c r="T55" s="12">
        <f t="shared" si="13"/>
        <v>0</v>
      </c>
      <c r="U55" s="19">
        <f t="shared" si="12"/>
        <v>21.80365296803653</v>
      </c>
    </row>
    <row r="56" spans="1:21" ht="14.25" customHeight="1">
      <c r="A56" s="2">
        <v>37</v>
      </c>
      <c r="B56" s="43" t="s">
        <v>334</v>
      </c>
      <c r="C56" s="14" t="s">
        <v>335</v>
      </c>
      <c r="D56" s="64" t="s">
        <v>40</v>
      </c>
      <c r="E56" s="12">
        <v>2</v>
      </c>
      <c r="F56" s="12">
        <v>4</v>
      </c>
      <c r="G56" s="12">
        <v>12</v>
      </c>
      <c r="H56" s="24">
        <f>SUM(E56*5)</f>
        <v>10</v>
      </c>
      <c r="I56" s="12">
        <f>SUM(F56*5/12)</f>
        <v>1.6666666666666667</v>
      </c>
      <c r="J56" s="12">
        <f>SUM(G56*5/365)</f>
        <v>0.1643835616438356</v>
      </c>
      <c r="K56" s="12">
        <f>SUM(H56:J56)</f>
        <v>11.831050228310502</v>
      </c>
      <c r="L56" s="12">
        <v>0</v>
      </c>
      <c r="M56" s="12">
        <v>6</v>
      </c>
      <c r="N56" s="12">
        <v>3</v>
      </c>
      <c r="O56" s="12">
        <v>0</v>
      </c>
      <c r="P56" s="12">
        <v>0</v>
      </c>
      <c r="Q56" s="12">
        <v>0</v>
      </c>
      <c r="R56" s="12">
        <v>0</v>
      </c>
      <c r="S56" s="13">
        <f>SUM(K56,M56,N56,O56,Q56,R56)</f>
        <v>20.831050228310502</v>
      </c>
      <c r="T56" s="12">
        <f>SUM(L56,P56)</f>
        <v>0</v>
      </c>
      <c r="U56" s="19">
        <f>SUM(S56-T56)</f>
        <v>20.831050228310502</v>
      </c>
    </row>
    <row r="57" spans="1:21" ht="14.25" customHeight="1">
      <c r="A57" s="2">
        <v>38</v>
      </c>
      <c r="B57" s="43" t="s">
        <v>159</v>
      </c>
      <c r="C57" s="14" t="s">
        <v>160</v>
      </c>
      <c r="D57" s="14" t="s">
        <v>86</v>
      </c>
      <c r="E57" s="12">
        <v>4</v>
      </c>
      <c r="F57" s="12">
        <v>1</v>
      </c>
      <c r="G57" s="12">
        <v>24</v>
      </c>
      <c r="H57" s="24">
        <f t="shared" si="7"/>
        <v>20</v>
      </c>
      <c r="I57" s="12">
        <f t="shared" si="8"/>
        <v>0.4166666666666667</v>
      </c>
      <c r="J57" s="12">
        <f t="shared" si="9"/>
        <v>0.3287671232876712</v>
      </c>
      <c r="K57" s="12">
        <f t="shared" si="10"/>
        <v>20.74543378995434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3">
        <f t="shared" si="11"/>
        <v>20.74543378995434</v>
      </c>
      <c r="T57" s="12">
        <f t="shared" si="13"/>
        <v>0</v>
      </c>
      <c r="U57" s="19">
        <f t="shared" si="12"/>
        <v>20.74543378995434</v>
      </c>
    </row>
    <row r="58" spans="1:21" ht="14.25" customHeight="1">
      <c r="A58" s="2">
        <v>39</v>
      </c>
      <c r="B58" s="43" t="s">
        <v>88</v>
      </c>
      <c r="C58" s="14" t="s">
        <v>89</v>
      </c>
      <c r="D58" s="14" t="s">
        <v>41</v>
      </c>
      <c r="E58" s="12">
        <v>2</v>
      </c>
      <c r="F58" s="12">
        <v>9</v>
      </c>
      <c r="G58" s="12">
        <v>0</v>
      </c>
      <c r="H58" s="24">
        <f t="shared" si="7"/>
        <v>10</v>
      </c>
      <c r="I58" s="12">
        <f t="shared" si="8"/>
        <v>3.75</v>
      </c>
      <c r="J58" s="12">
        <f t="shared" si="9"/>
        <v>0</v>
      </c>
      <c r="K58" s="12">
        <f t="shared" si="10"/>
        <v>13.75</v>
      </c>
      <c r="L58" s="12">
        <v>0</v>
      </c>
      <c r="M58" s="12">
        <v>6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f t="shared" si="11"/>
        <v>19.75</v>
      </c>
      <c r="T58" s="12">
        <v>0</v>
      </c>
      <c r="U58" s="19">
        <f t="shared" si="12"/>
        <v>19.75</v>
      </c>
    </row>
    <row r="59" spans="1:21" ht="14.25" customHeight="1">
      <c r="A59" s="2">
        <v>40</v>
      </c>
      <c r="B59" s="22" t="s">
        <v>152</v>
      </c>
      <c r="C59" s="18" t="s">
        <v>153</v>
      </c>
      <c r="D59" s="14" t="s">
        <v>86</v>
      </c>
      <c r="E59" s="46">
        <v>4</v>
      </c>
      <c r="F59" s="46">
        <v>1</v>
      </c>
      <c r="G59" s="46">
        <v>24</v>
      </c>
      <c r="H59" s="47">
        <f t="shared" si="7"/>
        <v>20</v>
      </c>
      <c r="I59" s="46">
        <f t="shared" si="8"/>
        <v>0.4166666666666667</v>
      </c>
      <c r="J59" s="46">
        <f t="shared" si="9"/>
        <v>0.3287671232876712</v>
      </c>
      <c r="K59" s="46">
        <f t="shared" si="10"/>
        <v>20.74543378995434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3">
        <f t="shared" si="11"/>
        <v>20.74543378995434</v>
      </c>
      <c r="T59" s="12">
        <f aca="true" t="shared" si="14" ref="T59:T64">SUM(L59,P59)</f>
        <v>1</v>
      </c>
      <c r="U59" s="19">
        <f t="shared" si="12"/>
        <v>19.74543378995434</v>
      </c>
    </row>
    <row r="60" spans="1:21" ht="14.25" customHeight="1">
      <c r="A60" s="2">
        <v>41</v>
      </c>
      <c r="B60" s="43" t="s">
        <v>117</v>
      </c>
      <c r="C60" s="14" t="s">
        <v>118</v>
      </c>
      <c r="D60" s="14" t="s">
        <v>41</v>
      </c>
      <c r="E60" s="12">
        <v>2</v>
      </c>
      <c r="F60" s="12">
        <v>4</v>
      </c>
      <c r="G60" s="12">
        <v>19</v>
      </c>
      <c r="H60" s="24">
        <f t="shared" si="7"/>
        <v>10</v>
      </c>
      <c r="I60" s="12">
        <f t="shared" si="8"/>
        <v>1.6666666666666667</v>
      </c>
      <c r="J60" s="12">
        <f t="shared" si="9"/>
        <v>0.2602739726027397</v>
      </c>
      <c r="K60" s="12">
        <f t="shared" si="10"/>
        <v>11.926940639269406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f t="shared" si="11"/>
        <v>11.926940639269406</v>
      </c>
      <c r="T60" s="12">
        <f t="shared" si="14"/>
        <v>0</v>
      </c>
      <c r="U60" s="19">
        <f t="shared" si="12"/>
        <v>11.926940639269406</v>
      </c>
    </row>
    <row r="61" spans="1:21" ht="14.25" customHeight="1">
      <c r="A61" s="2">
        <v>42</v>
      </c>
      <c r="B61" s="43" t="s">
        <v>90</v>
      </c>
      <c r="C61" s="14" t="s">
        <v>91</v>
      </c>
      <c r="D61" s="14" t="s">
        <v>86</v>
      </c>
      <c r="E61" s="12">
        <v>5</v>
      </c>
      <c r="F61" s="12">
        <v>2</v>
      </c>
      <c r="G61" s="12">
        <v>17</v>
      </c>
      <c r="H61" s="24">
        <f t="shared" si="7"/>
        <v>25</v>
      </c>
      <c r="I61" s="12">
        <f t="shared" si="8"/>
        <v>0.8333333333333334</v>
      </c>
      <c r="J61" s="12">
        <f t="shared" si="9"/>
        <v>0.2328767123287671</v>
      </c>
      <c r="K61" s="12">
        <f t="shared" si="10"/>
        <v>26.0662100456621</v>
      </c>
      <c r="L61" s="12">
        <v>0</v>
      </c>
      <c r="M61" s="12">
        <v>0</v>
      </c>
      <c r="N61" s="12">
        <v>0</v>
      </c>
      <c r="O61" s="12">
        <v>0</v>
      </c>
      <c r="P61" s="12">
        <v>15</v>
      </c>
      <c r="Q61" s="12">
        <v>0</v>
      </c>
      <c r="R61" s="12">
        <v>0</v>
      </c>
      <c r="S61" s="13">
        <f t="shared" si="11"/>
        <v>26.0662100456621</v>
      </c>
      <c r="T61" s="12">
        <f t="shared" si="14"/>
        <v>15</v>
      </c>
      <c r="U61" s="19">
        <f t="shared" si="12"/>
        <v>11.0662100456621</v>
      </c>
    </row>
    <row r="62" spans="1:21" ht="14.25" customHeight="1">
      <c r="A62" s="2">
        <v>43</v>
      </c>
      <c r="B62" s="43" t="s">
        <v>120</v>
      </c>
      <c r="C62" s="14" t="s">
        <v>121</v>
      </c>
      <c r="D62" s="14" t="s">
        <v>86</v>
      </c>
      <c r="E62" s="12">
        <v>2</v>
      </c>
      <c r="F62" s="12">
        <v>4</v>
      </c>
      <c r="G62" s="12">
        <v>2</v>
      </c>
      <c r="H62" s="24">
        <f t="shared" si="7"/>
        <v>10</v>
      </c>
      <c r="I62" s="12">
        <f t="shared" si="8"/>
        <v>1.6666666666666667</v>
      </c>
      <c r="J62" s="12">
        <f t="shared" si="9"/>
        <v>0.0273972602739726</v>
      </c>
      <c r="K62" s="12">
        <f t="shared" si="10"/>
        <v>11.694063926940638</v>
      </c>
      <c r="L62" s="12">
        <v>1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3">
        <f t="shared" si="11"/>
        <v>11.694063926940638</v>
      </c>
      <c r="T62" s="12">
        <f t="shared" si="14"/>
        <v>1</v>
      </c>
      <c r="U62" s="19">
        <f t="shared" si="12"/>
        <v>10.694063926940638</v>
      </c>
    </row>
    <row r="63" spans="1:21" ht="14.25" customHeight="1">
      <c r="A63" s="2">
        <v>44</v>
      </c>
      <c r="B63" s="43" t="s">
        <v>63</v>
      </c>
      <c r="C63" s="14" t="s">
        <v>64</v>
      </c>
      <c r="D63" s="14" t="s">
        <v>41</v>
      </c>
      <c r="E63" s="12">
        <v>2</v>
      </c>
      <c r="F63" s="12">
        <v>1</v>
      </c>
      <c r="G63" s="12">
        <v>3</v>
      </c>
      <c r="H63" s="24">
        <f t="shared" si="7"/>
        <v>10</v>
      </c>
      <c r="I63" s="12">
        <f t="shared" si="8"/>
        <v>0.4166666666666667</v>
      </c>
      <c r="J63" s="12">
        <f t="shared" si="9"/>
        <v>0.0410958904109589</v>
      </c>
      <c r="K63" s="12">
        <f t="shared" si="10"/>
        <v>10.457762557077626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f t="shared" si="11"/>
        <v>10.457762557077626</v>
      </c>
      <c r="T63" s="12">
        <f t="shared" si="14"/>
        <v>0</v>
      </c>
      <c r="U63" s="19">
        <f t="shared" si="12"/>
        <v>10.457762557077626</v>
      </c>
    </row>
    <row r="64" spans="1:22" ht="14.25" customHeight="1">
      <c r="A64" s="2">
        <v>45</v>
      </c>
      <c r="B64" s="43" t="s">
        <v>247</v>
      </c>
      <c r="C64" s="14" t="s">
        <v>162</v>
      </c>
      <c r="D64" s="14" t="s">
        <v>86</v>
      </c>
      <c r="E64" s="12">
        <v>2</v>
      </c>
      <c r="F64" s="12">
        <v>11</v>
      </c>
      <c r="G64" s="12">
        <v>24</v>
      </c>
      <c r="H64" s="24">
        <f t="shared" si="7"/>
        <v>10</v>
      </c>
      <c r="I64" s="12">
        <f t="shared" si="8"/>
        <v>4.583333333333333</v>
      </c>
      <c r="J64" s="12">
        <f t="shared" si="9"/>
        <v>0.3287671232876712</v>
      </c>
      <c r="K64" s="12">
        <f t="shared" si="10"/>
        <v>14.912100456621003</v>
      </c>
      <c r="L64" s="12">
        <v>0</v>
      </c>
      <c r="M64" s="12">
        <v>0</v>
      </c>
      <c r="N64" s="12">
        <v>0</v>
      </c>
      <c r="O64" s="12">
        <v>0</v>
      </c>
      <c r="P64" s="12">
        <v>15</v>
      </c>
      <c r="Q64" s="12">
        <v>0</v>
      </c>
      <c r="R64" s="12">
        <v>0</v>
      </c>
      <c r="S64" s="13">
        <f t="shared" si="11"/>
        <v>14.912100456621003</v>
      </c>
      <c r="T64" s="12">
        <f t="shared" si="14"/>
        <v>15</v>
      </c>
      <c r="U64" s="19">
        <f t="shared" si="12"/>
        <v>-0.08789954337899708</v>
      </c>
      <c r="V64" s="34"/>
    </row>
    <row r="65" spans="1:21" ht="12.75">
      <c r="A65" s="42"/>
      <c r="B65" s="50"/>
      <c r="C65" s="50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2"/>
      <c r="T65" s="51"/>
      <c r="U65" s="53"/>
    </row>
    <row r="66" spans="1:21" ht="24.75" customHeight="1">
      <c r="A66" s="112" t="s">
        <v>246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4"/>
    </row>
    <row r="67" spans="1:21" ht="15" customHeight="1">
      <c r="A67" s="56">
        <v>1</v>
      </c>
      <c r="B67" s="14" t="s">
        <v>283</v>
      </c>
      <c r="C67" s="14" t="s">
        <v>62</v>
      </c>
      <c r="D67" s="17" t="s">
        <v>41</v>
      </c>
      <c r="E67" s="12">
        <v>7</v>
      </c>
      <c r="F67" s="12">
        <v>4</v>
      </c>
      <c r="G67" s="12">
        <v>10</v>
      </c>
      <c r="H67" s="24">
        <f>SUM(E67*5)</f>
        <v>35</v>
      </c>
      <c r="I67" s="12">
        <f>SUM(F67*5/12)</f>
        <v>1.6666666666666667</v>
      </c>
      <c r="J67" s="12">
        <f>SUM(G67*5/365)</f>
        <v>0.136986301369863</v>
      </c>
      <c r="K67" s="12">
        <f>SUM(H67:J67)</f>
        <v>36.80365296803653</v>
      </c>
      <c r="L67" s="12">
        <v>0</v>
      </c>
      <c r="M67" s="12">
        <v>6</v>
      </c>
      <c r="N67" s="12">
        <v>6</v>
      </c>
      <c r="O67" s="12">
        <v>2</v>
      </c>
      <c r="P67" s="12">
        <v>1</v>
      </c>
      <c r="Q67" s="12">
        <v>0</v>
      </c>
      <c r="R67" s="12">
        <v>0</v>
      </c>
      <c r="S67" s="13">
        <f>SUM(K67,M67,N67,O67,Q67,R67)</f>
        <v>50.80365296803653</v>
      </c>
      <c r="T67" s="12">
        <f>SUM(L67,P67)</f>
        <v>1</v>
      </c>
      <c r="U67" s="19">
        <f>SUM(S67-T67)</f>
        <v>49.80365296803653</v>
      </c>
    </row>
    <row r="68" spans="1:21" ht="12.75">
      <c r="A68" s="2">
        <v>2</v>
      </c>
      <c r="B68" s="43" t="s">
        <v>122</v>
      </c>
      <c r="C68" s="14" t="s">
        <v>123</v>
      </c>
      <c r="D68" s="14" t="s">
        <v>124</v>
      </c>
      <c r="E68" s="12">
        <v>25</v>
      </c>
      <c r="F68" s="12">
        <v>1</v>
      </c>
      <c r="G68" s="12">
        <v>10</v>
      </c>
      <c r="H68" s="24">
        <f>SUM(E68*5)</f>
        <v>125</v>
      </c>
      <c r="I68" s="12">
        <f>SUM(F68*5/12)</f>
        <v>0.4166666666666667</v>
      </c>
      <c r="J68" s="12">
        <f>SUM(G68*5/365)</f>
        <v>0.136986301369863</v>
      </c>
      <c r="K68" s="12">
        <f>SUM(H68:J68)</f>
        <v>125.55365296803653</v>
      </c>
      <c r="L68" s="12">
        <v>0</v>
      </c>
      <c r="M68" s="12">
        <v>6</v>
      </c>
      <c r="N68" s="12">
        <v>6</v>
      </c>
      <c r="O68" s="12">
        <v>0</v>
      </c>
      <c r="P68" s="12">
        <v>17</v>
      </c>
      <c r="Q68" s="12">
        <v>0</v>
      </c>
      <c r="R68" s="12">
        <v>0</v>
      </c>
      <c r="S68" s="13">
        <f>SUM(K68,M68,N68,O68,Q68,R68)</f>
        <v>137.55365296803654</v>
      </c>
      <c r="T68" s="12">
        <f>SUM(L68,P68)</f>
        <v>17</v>
      </c>
      <c r="U68" s="19">
        <f>SUM(S68-T68)</f>
        <v>120.55365296803654</v>
      </c>
    </row>
    <row r="69" spans="1:21" ht="12.75">
      <c r="A69" s="45">
        <v>3</v>
      </c>
      <c r="B69" s="14" t="s">
        <v>58</v>
      </c>
      <c r="C69" s="14" t="s">
        <v>125</v>
      </c>
      <c r="D69" s="14" t="s">
        <v>40</v>
      </c>
      <c r="E69" s="12">
        <v>18</v>
      </c>
      <c r="F69" s="12">
        <v>0</v>
      </c>
      <c r="G69" s="12">
        <v>7</v>
      </c>
      <c r="H69" s="12">
        <f>SUM(E69*5)</f>
        <v>90</v>
      </c>
      <c r="I69" s="12">
        <f>SUM(F69*5/12)</f>
        <v>0</v>
      </c>
      <c r="J69" s="12">
        <f>SUM(G69*5/365)</f>
        <v>0.0958904109589041</v>
      </c>
      <c r="K69" s="12">
        <f>SUM(H69:J69)</f>
        <v>90.0958904109589</v>
      </c>
      <c r="L69" s="12">
        <v>0</v>
      </c>
      <c r="M69" s="12">
        <v>6</v>
      </c>
      <c r="N69" s="12">
        <v>6</v>
      </c>
      <c r="O69" s="12">
        <v>0</v>
      </c>
      <c r="P69" s="12">
        <v>31</v>
      </c>
      <c r="Q69" s="12">
        <v>0</v>
      </c>
      <c r="R69" s="12">
        <v>0</v>
      </c>
      <c r="S69" s="13">
        <f>SUM(K69,M69,N69,O69,Q69,R69)</f>
        <v>102.0958904109589</v>
      </c>
      <c r="T69" s="12">
        <f>SUM(L69,P69)</f>
        <v>31</v>
      </c>
      <c r="U69" s="19">
        <f>SUM(S69-T69)</f>
        <v>71.0958904109589</v>
      </c>
    </row>
    <row r="70" spans="1:21" ht="30.75" customHeight="1">
      <c r="A70" s="97" t="s">
        <v>65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2" ht="14.25" customHeight="1">
      <c r="A71" s="2"/>
      <c r="B71" s="2"/>
      <c r="C71" s="2"/>
      <c r="D71" s="2"/>
      <c r="E71" s="106" t="s">
        <v>0</v>
      </c>
      <c r="F71" s="106"/>
      <c r="G71" s="106"/>
      <c r="H71" s="36"/>
      <c r="I71" s="36"/>
      <c r="J71" s="36"/>
      <c r="K71" s="36"/>
      <c r="L71" s="101" t="s">
        <v>1</v>
      </c>
      <c r="M71" s="101"/>
      <c r="N71" s="2"/>
      <c r="O71" s="2"/>
      <c r="P71" s="103" t="s">
        <v>2</v>
      </c>
      <c r="Q71" s="104"/>
      <c r="R71" s="2"/>
      <c r="S71" s="2"/>
      <c r="T71" s="2"/>
      <c r="U71" s="2"/>
      <c r="V71" t="s">
        <v>324</v>
      </c>
    </row>
    <row r="72" spans="1:21" ht="26.25" customHeight="1">
      <c r="A72" s="31" t="s">
        <v>3</v>
      </c>
      <c r="B72" s="35" t="s">
        <v>4</v>
      </c>
      <c r="C72" s="30" t="s">
        <v>5</v>
      </c>
      <c r="D72" s="27" t="s">
        <v>30</v>
      </c>
      <c r="E72" s="3" t="s">
        <v>6</v>
      </c>
      <c r="F72" s="3" t="s">
        <v>7</v>
      </c>
      <c r="G72" s="3" t="s">
        <v>8</v>
      </c>
      <c r="H72" s="4" t="s">
        <v>9</v>
      </c>
      <c r="I72" s="4" t="s">
        <v>10</v>
      </c>
      <c r="J72" s="4" t="s">
        <v>11</v>
      </c>
      <c r="K72" s="5" t="s">
        <v>12</v>
      </c>
      <c r="L72" s="6" t="s">
        <v>13</v>
      </c>
      <c r="M72" s="7" t="s">
        <v>14</v>
      </c>
      <c r="N72" s="25" t="s">
        <v>15</v>
      </c>
      <c r="O72" s="41" t="s">
        <v>39</v>
      </c>
      <c r="P72" s="6" t="s">
        <v>17</v>
      </c>
      <c r="Q72" s="7" t="s">
        <v>18</v>
      </c>
      <c r="R72" s="9" t="s">
        <v>19</v>
      </c>
      <c r="S72" s="10" t="s">
        <v>20</v>
      </c>
      <c r="T72" s="6" t="s">
        <v>21</v>
      </c>
      <c r="U72" s="7" t="s">
        <v>22</v>
      </c>
    </row>
    <row r="73" spans="1:21" ht="12.75">
      <c r="A73" s="40">
        <v>1</v>
      </c>
      <c r="B73" s="14" t="s">
        <v>321</v>
      </c>
      <c r="C73" s="14" t="s">
        <v>62</v>
      </c>
      <c r="D73" s="64" t="s">
        <v>276</v>
      </c>
      <c r="E73" s="12">
        <v>28</v>
      </c>
      <c r="F73" s="12">
        <v>1</v>
      </c>
      <c r="G73" s="12">
        <v>5</v>
      </c>
      <c r="H73" s="12">
        <f>SUM(E73*5)</f>
        <v>140</v>
      </c>
      <c r="I73" s="12">
        <f>SUM(F73*5/12)</f>
        <v>0.4166666666666667</v>
      </c>
      <c r="J73" s="12">
        <f>SUM(G73*5/365)</f>
        <v>0.0684931506849315</v>
      </c>
      <c r="K73" s="12">
        <f>SUM(H73:J73)</f>
        <v>140.4851598173516</v>
      </c>
      <c r="L73" s="12">
        <v>0</v>
      </c>
      <c r="M73" s="12">
        <v>6</v>
      </c>
      <c r="N73" s="12">
        <v>6</v>
      </c>
      <c r="O73" s="12">
        <v>0</v>
      </c>
      <c r="P73" s="12">
        <v>9</v>
      </c>
      <c r="Q73" s="12">
        <v>0</v>
      </c>
      <c r="R73" s="12">
        <v>0</v>
      </c>
      <c r="S73" s="13">
        <f>SUM(K73,M73,N73,O73,Q73,R73)</f>
        <v>152.4851598173516</v>
      </c>
      <c r="T73" s="12">
        <f>SUM(L73,P73)</f>
        <v>9</v>
      </c>
      <c r="U73" s="13">
        <f>SUM(S73-T73)</f>
        <v>143.4851598173516</v>
      </c>
    </row>
    <row r="74" spans="1:21" ht="14.25" customHeight="1">
      <c r="A74" s="40">
        <v>2</v>
      </c>
      <c r="B74" s="14" t="s">
        <v>280</v>
      </c>
      <c r="C74" s="14" t="s">
        <v>62</v>
      </c>
      <c r="D74" s="64" t="s">
        <v>276</v>
      </c>
      <c r="E74" s="12">
        <v>35</v>
      </c>
      <c r="F74" s="12">
        <v>2</v>
      </c>
      <c r="G74" s="12">
        <v>13</v>
      </c>
      <c r="H74" s="12">
        <f>SUM(E74*5)</f>
        <v>175</v>
      </c>
      <c r="I74" s="12">
        <f>SUM(F74*5/12)</f>
        <v>0.8333333333333334</v>
      </c>
      <c r="J74" s="12">
        <f>SUM(G74*5/365)</f>
        <v>0.1780821917808219</v>
      </c>
      <c r="K74" s="12">
        <f>SUM(H74:J74)</f>
        <v>176.01141552511416</v>
      </c>
      <c r="L74" s="12">
        <v>0</v>
      </c>
      <c r="M74" s="12">
        <v>6</v>
      </c>
      <c r="N74" s="12">
        <v>0</v>
      </c>
      <c r="O74" s="12">
        <v>0</v>
      </c>
      <c r="P74" s="12">
        <v>64</v>
      </c>
      <c r="Q74" s="12">
        <v>0</v>
      </c>
      <c r="R74" s="12">
        <v>0</v>
      </c>
      <c r="S74" s="13">
        <f>SUM(K74,M74,N74,O74,Q74,R74)</f>
        <v>182.01141552511416</v>
      </c>
      <c r="T74" s="12">
        <f>SUM(L74,P74)</f>
        <v>64</v>
      </c>
      <c r="U74" s="13">
        <f>SUM(S74-T74)</f>
        <v>118.01141552511416</v>
      </c>
    </row>
    <row r="75" spans="1:21" ht="12.75">
      <c r="A75" s="70"/>
      <c r="B75" s="71"/>
      <c r="C75" s="71"/>
      <c r="D75" s="72"/>
      <c r="E75" s="70"/>
      <c r="F75" s="70"/>
      <c r="G75" s="70"/>
      <c r="H75" s="73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4"/>
      <c r="T75" s="70"/>
      <c r="U75" s="75"/>
    </row>
    <row r="76" spans="1:21" ht="12" customHeight="1">
      <c r="A76" s="12">
        <v>3</v>
      </c>
      <c r="B76" s="14" t="s">
        <v>289</v>
      </c>
      <c r="C76" s="14" t="s">
        <v>290</v>
      </c>
      <c r="D76" s="64" t="s">
        <v>341</v>
      </c>
      <c r="E76" s="12">
        <v>38</v>
      </c>
      <c r="F76" s="12">
        <v>1</v>
      </c>
      <c r="G76" s="12">
        <v>6</v>
      </c>
      <c r="H76" s="12">
        <f>SUM(E76*5)</f>
        <v>190</v>
      </c>
      <c r="I76" s="12">
        <f>SUM(F76*5/12)</f>
        <v>0.4166666666666667</v>
      </c>
      <c r="J76" s="12">
        <f>SUM(G76*5/365)</f>
        <v>0.0821917808219178</v>
      </c>
      <c r="K76" s="12">
        <f>SUM(H76:J76)</f>
        <v>190.49885844748857</v>
      </c>
      <c r="L76" s="12">
        <v>0</v>
      </c>
      <c r="M76" s="12">
        <v>6</v>
      </c>
      <c r="N76" s="12">
        <v>3</v>
      </c>
      <c r="O76" s="12">
        <v>0</v>
      </c>
      <c r="P76" s="12">
        <v>15</v>
      </c>
      <c r="Q76" s="12">
        <v>0</v>
      </c>
      <c r="R76" s="12">
        <v>0</v>
      </c>
      <c r="S76" s="13">
        <f>SUM(K76,M76,N76,O76,Q76,R76)</f>
        <v>199.49885844748857</v>
      </c>
      <c r="T76" s="12">
        <f>SUM(L76,P76)</f>
        <v>15</v>
      </c>
      <c r="U76" s="19">
        <f>SUM(S76-T76)</f>
        <v>184.49885844748857</v>
      </c>
    </row>
    <row r="77" spans="1:21" ht="13.5" customHeight="1">
      <c r="A77" s="12">
        <v>4</v>
      </c>
      <c r="B77" s="14" t="s">
        <v>270</v>
      </c>
      <c r="C77" s="14" t="s">
        <v>271</v>
      </c>
      <c r="D77" s="64" t="s">
        <v>343</v>
      </c>
      <c r="E77" s="12">
        <v>15</v>
      </c>
      <c r="F77" s="12">
        <v>3</v>
      </c>
      <c r="G77" s="12">
        <v>1</v>
      </c>
      <c r="H77" s="24">
        <f>SUM(E77*5)</f>
        <v>75</v>
      </c>
      <c r="I77" s="12">
        <f>SUM(F77*5/12)</f>
        <v>1.25</v>
      </c>
      <c r="J77" s="12">
        <f>SUM(G77*5/365)</f>
        <v>0.0136986301369863</v>
      </c>
      <c r="K77" s="12">
        <f>SUM(H77:J77)</f>
        <v>76.26369863013699</v>
      </c>
      <c r="L77" s="12">
        <v>0</v>
      </c>
      <c r="M77" s="12">
        <v>6</v>
      </c>
      <c r="N77" s="12">
        <v>6</v>
      </c>
      <c r="O77" s="12">
        <v>0</v>
      </c>
      <c r="P77" s="12">
        <v>0</v>
      </c>
      <c r="Q77" s="12">
        <v>0</v>
      </c>
      <c r="R77" s="12">
        <v>0</v>
      </c>
      <c r="S77" s="13">
        <f>SUM(K77,M77,N77,O77,Q77,R77)</f>
        <v>88.26369863013699</v>
      </c>
      <c r="T77" s="12">
        <f>SUM(L77,P77)</f>
        <v>0</v>
      </c>
      <c r="U77" s="13">
        <f>SUM(S77-T77)</f>
        <v>88.26369863013699</v>
      </c>
    </row>
    <row r="78" spans="1:21" ht="12.75">
      <c r="A78" s="12">
        <v>5</v>
      </c>
      <c r="B78" s="14" t="s">
        <v>272</v>
      </c>
      <c r="C78" s="14" t="s">
        <v>273</v>
      </c>
      <c r="D78" s="64" t="s">
        <v>342</v>
      </c>
      <c r="E78" s="12">
        <v>9</v>
      </c>
      <c r="F78" s="12">
        <v>2</v>
      </c>
      <c r="G78" s="12">
        <v>6</v>
      </c>
      <c r="H78" s="24">
        <f>SUM(E78*5)</f>
        <v>45</v>
      </c>
      <c r="I78" s="12">
        <f>SUM(F78*5/12)</f>
        <v>0.8333333333333334</v>
      </c>
      <c r="J78" s="12">
        <f>SUM(G78*5/365)</f>
        <v>0.0821917808219178</v>
      </c>
      <c r="K78" s="12">
        <f>SUM(H78:J78)</f>
        <v>45.91552511415525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3">
        <f>SUM(K78,M78,N78,O78,Q78,R78)</f>
        <v>45.91552511415525</v>
      </c>
      <c r="T78" s="12">
        <f>SUM(L78,P78)</f>
        <v>0</v>
      </c>
      <c r="U78" s="19">
        <f>SUM(S78-T78)</f>
        <v>45.91552511415525</v>
      </c>
    </row>
    <row r="80" spans="2:21" ht="12.75">
      <c r="B80" s="107" t="s">
        <v>23</v>
      </c>
      <c r="C80" s="107"/>
      <c r="F80" t="s">
        <v>24</v>
      </c>
      <c r="G80" s="94"/>
      <c r="H80" s="94"/>
      <c r="I80" s="94"/>
      <c r="J80" s="94"/>
      <c r="L80" s="94" t="s">
        <v>24</v>
      </c>
      <c r="M80" s="94"/>
      <c r="N80" s="94"/>
      <c r="O80" s="94"/>
      <c r="R80" s="94" t="s">
        <v>24</v>
      </c>
      <c r="S80" s="94"/>
      <c r="T80" s="94"/>
      <c r="U80" s="94"/>
    </row>
    <row r="82" spans="2:21" ht="12.75">
      <c r="B82" s="95" t="s">
        <v>69</v>
      </c>
      <c r="C82" s="94"/>
      <c r="D82" s="94" t="s">
        <v>26</v>
      </c>
      <c r="E82" s="94"/>
      <c r="F82" s="94"/>
      <c r="G82" s="94"/>
      <c r="H82" s="94"/>
      <c r="I82" s="94"/>
      <c r="J82" s="94"/>
      <c r="L82" s="95" t="s">
        <v>27</v>
      </c>
      <c r="M82" s="94"/>
      <c r="N82" s="94"/>
      <c r="O82" s="94"/>
      <c r="R82" s="95" t="s">
        <v>67</v>
      </c>
      <c r="S82" s="94"/>
      <c r="T82" s="94"/>
      <c r="U82" s="94"/>
    </row>
    <row r="83" spans="2:21" ht="12.75">
      <c r="B83" s="95" t="s">
        <v>29</v>
      </c>
      <c r="C83" s="94"/>
      <c r="D83" s="96" t="s">
        <v>70</v>
      </c>
      <c r="E83" s="96"/>
      <c r="F83" s="96"/>
      <c r="G83" s="96"/>
      <c r="H83" s="96"/>
      <c r="I83" s="96"/>
      <c r="J83" s="96"/>
      <c r="L83" s="94" t="s">
        <v>37</v>
      </c>
      <c r="M83" s="94"/>
      <c r="N83" s="94"/>
      <c r="O83" s="94"/>
      <c r="R83" s="94" t="s">
        <v>68</v>
      </c>
      <c r="S83" s="94"/>
      <c r="T83" s="94"/>
      <c r="U83" s="94"/>
    </row>
    <row r="84" ht="12.75">
      <c r="K84" t="s">
        <v>65</v>
      </c>
    </row>
    <row r="88" spans="2:4" ht="12.75">
      <c r="B88" s="95"/>
      <c r="C88" s="95"/>
      <c r="D88" s="1"/>
    </row>
    <row r="89" spans="2:4" ht="12.75">
      <c r="B89" s="95"/>
      <c r="C89" s="95"/>
      <c r="D89" s="1"/>
    </row>
    <row r="95" spans="7:18" ht="12.75">
      <c r="G95" s="94"/>
      <c r="H95" s="94"/>
      <c r="I95" s="94"/>
      <c r="J95" s="94"/>
      <c r="K95" s="94"/>
      <c r="L95" s="94"/>
      <c r="M95" s="94"/>
      <c r="O95" s="95"/>
      <c r="P95" s="94"/>
      <c r="Q95" s="94"/>
      <c r="R95" s="94"/>
    </row>
    <row r="96" spans="7:18" ht="12.75">
      <c r="G96" s="96"/>
      <c r="H96" s="96"/>
      <c r="I96" s="96"/>
      <c r="J96" s="96"/>
      <c r="K96" s="96"/>
      <c r="L96" s="96"/>
      <c r="M96" s="96"/>
      <c r="O96" s="94"/>
      <c r="P96" s="94"/>
      <c r="Q96" s="94"/>
      <c r="R96" s="94"/>
    </row>
  </sheetData>
  <sheetProtection/>
  <mergeCells count="32">
    <mergeCell ref="D82:J82"/>
    <mergeCell ref="L82:O82"/>
    <mergeCell ref="R82:U82"/>
    <mergeCell ref="R80:U80"/>
    <mergeCell ref="B83:C83"/>
    <mergeCell ref="D83:J83"/>
    <mergeCell ref="L83:O83"/>
    <mergeCell ref="R83:U83"/>
    <mergeCell ref="B88:C88"/>
    <mergeCell ref="G95:M95"/>
    <mergeCell ref="O95:R95"/>
    <mergeCell ref="B89:C89"/>
    <mergeCell ref="B82:C82"/>
    <mergeCell ref="E18:G18"/>
    <mergeCell ref="L18:M18"/>
    <mergeCell ref="P18:Q18"/>
    <mergeCell ref="B80:C80"/>
    <mergeCell ref="G80:J80"/>
    <mergeCell ref="L80:O80"/>
    <mergeCell ref="A70:U70"/>
    <mergeCell ref="E71:G71"/>
    <mergeCell ref="L71:M71"/>
    <mergeCell ref="P71:Q71"/>
    <mergeCell ref="G96:M96"/>
    <mergeCell ref="O96:R96"/>
    <mergeCell ref="A1:U1"/>
    <mergeCell ref="A2:U2"/>
    <mergeCell ref="E3:G3"/>
    <mergeCell ref="L3:M3"/>
    <mergeCell ref="A17:U17"/>
    <mergeCell ref="A66:U66"/>
    <mergeCell ref="P3:Q3"/>
  </mergeCells>
  <printOptions/>
  <pageMargins left="0.75" right="0.4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19"/>
  <sheetViews>
    <sheetView workbookViewId="0" topLeftCell="A1">
      <selection activeCell="D13" sqref="D13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22.140625" style="0" customWidth="1"/>
    <col min="4" max="4" width="10.7109375" style="0" customWidth="1"/>
    <col min="5" max="6" width="3.421875" style="0" customWidth="1"/>
    <col min="7" max="7" width="4.7109375" style="0" customWidth="1"/>
    <col min="8" max="10" width="0.2890625" style="0" hidden="1" customWidth="1"/>
    <col min="11" max="11" width="7.421875" style="0" customWidth="1"/>
    <col min="12" max="12" width="6.28125" style="0" bestFit="1" customWidth="1"/>
    <col min="13" max="13" width="7.00390625" style="0" bestFit="1" customWidth="1"/>
    <col min="14" max="14" width="5.7109375" style="0" customWidth="1"/>
    <col min="15" max="15" width="6.140625" style="0" customWidth="1"/>
    <col min="16" max="16" width="5.421875" style="0" customWidth="1"/>
    <col min="17" max="17" width="5.140625" style="0" customWidth="1"/>
    <col min="18" max="18" width="5.57421875" style="0" customWidth="1"/>
    <col min="19" max="19" width="7.00390625" style="0" customWidth="1"/>
    <col min="20" max="20" width="5.8515625" style="0" customWidth="1"/>
    <col min="21" max="21" width="6.140625" style="0" customWidth="1"/>
  </cols>
  <sheetData>
    <row r="1" ht="9" customHeight="1"/>
    <row r="2" spans="1:21" ht="20.25">
      <c r="A2" s="98" t="s">
        <v>286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1:21" ht="12.75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ht="12.75" customHeight="1">
      <c r="A4" s="2"/>
      <c r="B4" s="2"/>
      <c r="C4" s="2"/>
      <c r="D4" s="2"/>
      <c r="E4" s="106" t="s">
        <v>0</v>
      </c>
      <c r="F4" s="106"/>
      <c r="G4" s="106"/>
      <c r="H4" s="36"/>
      <c r="I4" s="36"/>
      <c r="J4" s="36"/>
      <c r="K4" s="36"/>
      <c r="L4" s="101" t="s">
        <v>1</v>
      </c>
      <c r="M4" s="101"/>
      <c r="N4" s="2"/>
      <c r="O4" s="2"/>
      <c r="P4" s="105" t="s">
        <v>2</v>
      </c>
      <c r="Q4" s="105"/>
      <c r="R4" s="2"/>
      <c r="S4" s="2"/>
      <c r="T4" s="2"/>
      <c r="U4" s="2"/>
    </row>
    <row r="5" spans="1:21" ht="40.5" customHeight="1">
      <c r="A5" s="11" t="s">
        <v>3</v>
      </c>
      <c r="B5" s="2" t="s">
        <v>4</v>
      </c>
      <c r="C5" s="2" t="s">
        <v>5</v>
      </c>
      <c r="D5" s="16" t="s">
        <v>30</v>
      </c>
      <c r="E5" s="3" t="s">
        <v>6</v>
      </c>
      <c r="F5" s="3" t="s">
        <v>7</v>
      </c>
      <c r="G5" s="3" t="s">
        <v>8</v>
      </c>
      <c r="H5" s="4" t="s">
        <v>9</v>
      </c>
      <c r="I5" s="4" t="s">
        <v>10</v>
      </c>
      <c r="J5" s="4" t="s">
        <v>11</v>
      </c>
      <c r="K5" s="5" t="s">
        <v>12</v>
      </c>
      <c r="L5" s="6" t="s">
        <v>13</v>
      </c>
      <c r="M5" s="7" t="s">
        <v>14</v>
      </c>
      <c r="N5" s="25" t="s">
        <v>15</v>
      </c>
      <c r="O5" s="8" t="s">
        <v>16</v>
      </c>
      <c r="P5" s="6" t="s">
        <v>17</v>
      </c>
      <c r="Q5" s="7" t="s">
        <v>18</v>
      </c>
      <c r="R5" s="9" t="s">
        <v>19</v>
      </c>
      <c r="S5" s="10" t="s">
        <v>20</v>
      </c>
      <c r="T5" s="6" t="s">
        <v>21</v>
      </c>
      <c r="U5" s="7" t="s">
        <v>22</v>
      </c>
    </row>
    <row r="6" spans="1:21" ht="12.75">
      <c r="A6" s="2">
        <v>1</v>
      </c>
      <c r="B6" s="14" t="s">
        <v>147</v>
      </c>
      <c r="C6" s="15" t="s">
        <v>148</v>
      </c>
      <c r="D6" s="91" t="s">
        <v>343</v>
      </c>
      <c r="E6" s="12">
        <v>17</v>
      </c>
      <c r="F6" s="12">
        <v>3</v>
      </c>
      <c r="G6" s="12">
        <v>17</v>
      </c>
      <c r="H6" s="12">
        <f aca="true" t="shared" si="0" ref="H6:H15">SUM(E6*5)</f>
        <v>85</v>
      </c>
      <c r="I6" s="12">
        <f aca="true" t="shared" si="1" ref="I6:I15">SUM(F6*5/12)</f>
        <v>1.25</v>
      </c>
      <c r="J6" s="12">
        <f aca="true" t="shared" si="2" ref="J6:J15">SUM(G6*5/365)</f>
        <v>0.2328767123287671</v>
      </c>
      <c r="K6" s="12">
        <f aca="true" t="shared" si="3" ref="K6:K15">SUM(H6:J6)</f>
        <v>86.48287671232876</v>
      </c>
      <c r="L6" s="12">
        <v>0</v>
      </c>
      <c r="M6" s="12">
        <v>0</v>
      </c>
      <c r="N6" s="12">
        <v>0</v>
      </c>
      <c r="O6" s="2">
        <v>0</v>
      </c>
      <c r="P6" s="2">
        <v>0</v>
      </c>
      <c r="Q6" s="2">
        <v>0</v>
      </c>
      <c r="R6" s="2">
        <v>0</v>
      </c>
      <c r="S6" s="13">
        <f aca="true" t="shared" si="4" ref="S6:S15">SUM(K6,M6,N6,O6,Q6,R6)</f>
        <v>86.48287671232876</v>
      </c>
      <c r="T6" s="2">
        <f aca="true" t="shared" si="5" ref="T6:T15">SUM(L6,P6)</f>
        <v>0</v>
      </c>
      <c r="U6" s="20">
        <f aca="true" t="shared" si="6" ref="U6:U15">SUM(S6-T6)</f>
        <v>86.48287671232876</v>
      </c>
    </row>
    <row r="7" spans="1:21" ht="13.5" customHeight="1">
      <c r="A7" s="2">
        <v>2</v>
      </c>
      <c r="B7" s="14" t="s">
        <v>305</v>
      </c>
      <c r="C7" s="15" t="s">
        <v>338</v>
      </c>
      <c r="D7" s="91" t="s">
        <v>343</v>
      </c>
      <c r="E7" s="12">
        <v>6</v>
      </c>
      <c r="F7" s="12">
        <v>3</v>
      </c>
      <c r="G7" s="12">
        <v>19</v>
      </c>
      <c r="H7" s="24">
        <f t="shared" si="0"/>
        <v>30</v>
      </c>
      <c r="I7" s="12">
        <f t="shared" si="1"/>
        <v>1.25</v>
      </c>
      <c r="J7" s="12">
        <f t="shared" si="2"/>
        <v>0.2602739726027397</v>
      </c>
      <c r="K7" s="12">
        <f t="shared" si="3"/>
        <v>31.51027397260274</v>
      </c>
      <c r="L7" s="12">
        <v>0</v>
      </c>
      <c r="M7" s="12">
        <v>6</v>
      </c>
      <c r="N7" s="12">
        <v>3</v>
      </c>
      <c r="O7" s="12">
        <v>2</v>
      </c>
      <c r="P7" s="12">
        <v>0</v>
      </c>
      <c r="Q7" s="12">
        <v>0</v>
      </c>
      <c r="R7" s="12">
        <v>0</v>
      </c>
      <c r="S7" s="13">
        <f t="shared" si="4"/>
        <v>42.51027397260274</v>
      </c>
      <c r="T7" s="12">
        <f t="shared" si="5"/>
        <v>0</v>
      </c>
      <c r="U7" s="19">
        <f t="shared" si="6"/>
        <v>42.51027397260274</v>
      </c>
    </row>
    <row r="8" spans="1:21" ht="12.75">
      <c r="A8" s="2">
        <v>3</v>
      </c>
      <c r="B8" s="14" t="s">
        <v>308</v>
      </c>
      <c r="C8" s="18" t="s">
        <v>309</v>
      </c>
      <c r="D8" s="93" t="s">
        <v>341</v>
      </c>
      <c r="E8" s="12">
        <v>6</v>
      </c>
      <c r="F8" s="12">
        <v>2</v>
      </c>
      <c r="G8" s="12">
        <v>13</v>
      </c>
      <c r="H8" s="12">
        <f t="shared" si="0"/>
        <v>30</v>
      </c>
      <c r="I8" s="12">
        <f t="shared" si="1"/>
        <v>0.8333333333333334</v>
      </c>
      <c r="J8" s="12">
        <f t="shared" si="2"/>
        <v>0.1780821917808219</v>
      </c>
      <c r="K8" s="12">
        <f t="shared" si="3"/>
        <v>31.011415525114153</v>
      </c>
      <c r="L8" s="12">
        <v>0</v>
      </c>
      <c r="M8" s="12">
        <v>6</v>
      </c>
      <c r="N8" s="12">
        <v>3</v>
      </c>
      <c r="O8" s="12">
        <v>0</v>
      </c>
      <c r="P8" s="12">
        <v>0</v>
      </c>
      <c r="Q8" s="12">
        <v>0</v>
      </c>
      <c r="R8" s="12">
        <v>0</v>
      </c>
      <c r="S8" s="13">
        <f t="shared" si="4"/>
        <v>40.01141552511415</v>
      </c>
      <c r="T8" s="12">
        <f t="shared" si="5"/>
        <v>0</v>
      </c>
      <c r="U8" s="19">
        <f t="shared" si="6"/>
        <v>40.01141552511415</v>
      </c>
    </row>
    <row r="9" spans="1:21" ht="12.75">
      <c r="A9" s="2">
        <v>4</v>
      </c>
      <c r="B9" s="2" t="s">
        <v>310</v>
      </c>
      <c r="C9" s="2" t="s">
        <v>311</v>
      </c>
      <c r="D9" s="37" t="s">
        <v>343</v>
      </c>
      <c r="E9" s="12">
        <v>5</v>
      </c>
      <c r="F9" s="12">
        <v>11</v>
      </c>
      <c r="G9" s="12">
        <v>29</v>
      </c>
      <c r="H9" s="12">
        <f t="shared" si="0"/>
        <v>25</v>
      </c>
      <c r="I9" s="12">
        <f t="shared" si="1"/>
        <v>4.583333333333333</v>
      </c>
      <c r="J9" s="12">
        <f t="shared" si="2"/>
        <v>0.3972602739726027</v>
      </c>
      <c r="K9" s="12">
        <f t="shared" si="3"/>
        <v>29.980593607305934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>
        <f t="shared" si="4"/>
        <v>29.980593607305934</v>
      </c>
      <c r="T9" s="12">
        <f t="shared" si="5"/>
        <v>0</v>
      </c>
      <c r="U9" s="19">
        <f t="shared" si="6"/>
        <v>29.980593607305934</v>
      </c>
    </row>
    <row r="10" spans="1:21" ht="12.75">
      <c r="A10" s="2">
        <v>5</v>
      </c>
      <c r="B10" s="21" t="s">
        <v>298</v>
      </c>
      <c r="C10" s="2" t="s">
        <v>299</v>
      </c>
      <c r="D10" s="37" t="s">
        <v>341</v>
      </c>
      <c r="E10" s="12">
        <v>5</v>
      </c>
      <c r="F10" s="12">
        <v>6</v>
      </c>
      <c r="G10" s="12">
        <v>2</v>
      </c>
      <c r="H10" s="24">
        <f t="shared" si="0"/>
        <v>25</v>
      </c>
      <c r="I10" s="12">
        <f t="shared" si="1"/>
        <v>2.5</v>
      </c>
      <c r="J10" s="12">
        <f t="shared" si="2"/>
        <v>0.0273972602739726</v>
      </c>
      <c r="K10" s="12">
        <f t="shared" si="3"/>
        <v>27.527397260273972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4"/>
        <v>27.527397260273972</v>
      </c>
      <c r="T10" s="12">
        <f t="shared" si="5"/>
        <v>0</v>
      </c>
      <c r="U10" s="19">
        <f t="shared" si="6"/>
        <v>27.527397260273972</v>
      </c>
    </row>
    <row r="11" spans="1:21" ht="12.75">
      <c r="A11" s="2">
        <v>6</v>
      </c>
      <c r="B11" s="14" t="s">
        <v>294</v>
      </c>
      <c r="C11" s="18" t="s">
        <v>295</v>
      </c>
      <c r="D11" s="93" t="s">
        <v>343</v>
      </c>
      <c r="E11" s="12">
        <v>4</v>
      </c>
      <c r="F11" s="12">
        <v>0</v>
      </c>
      <c r="G11" s="12">
        <v>22</v>
      </c>
      <c r="H11" s="24">
        <f t="shared" si="0"/>
        <v>20</v>
      </c>
      <c r="I11" s="12">
        <f t="shared" si="1"/>
        <v>0</v>
      </c>
      <c r="J11" s="12">
        <f t="shared" si="2"/>
        <v>0.3013698630136986</v>
      </c>
      <c r="K11" s="12">
        <f t="shared" si="3"/>
        <v>20.301369863013697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>
        <f t="shared" si="4"/>
        <v>20.301369863013697</v>
      </c>
      <c r="T11" s="12">
        <f t="shared" si="5"/>
        <v>0</v>
      </c>
      <c r="U11" s="19">
        <f t="shared" si="6"/>
        <v>20.301369863013697</v>
      </c>
    </row>
    <row r="12" spans="1:21" ht="12.75" customHeight="1">
      <c r="A12" s="2">
        <v>7</v>
      </c>
      <c r="B12" s="83" t="s">
        <v>142</v>
      </c>
      <c r="C12" s="14" t="s">
        <v>143</v>
      </c>
      <c r="D12" s="93" t="s">
        <v>343</v>
      </c>
      <c r="E12" s="12">
        <v>3</v>
      </c>
      <c r="F12" s="12">
        <v>3</v>
      </c>
      <c r="G12" s="12">
        <v>16</v>
      </c>
      <c r="H12" s="12">
        <f t="shared" si="0"/>
        <v>15</v>
      </c>
      <c r="I12" s="12">
        <f t="shared" si="1"/>
        <v>1.25</v>
      </c>
      <c r="J12" s="12">
        <f t="shared" si="2"/>
        <v>0.2191780821917808</v>
      </c>
      <c r="K12" s="12">
        <f t="shared" si="3"/>
        <v>16.46917808219178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>
        <f t="shared" si="4"/>
        <v>16.46917808219178</v>
      </c>
      <c r="T12" s="12">
        <f t="shared" si="5"/>
        <v>0</v>
      </c>
      <c r="U12" s="19">
        <f t="shared" si="6"/>
        <v>16.46917808219178</v>
      </c>
    </row>
    <row r="13" spans="1:21" ht="12.75">
      <c r="A13" s="2">
        <v>8</v>
      </c>
      <c r="B13" s="22" t="s">
        <v>146</v>
      </c>
      <c r="C13" s="14" t="s">
        <v>339</v>
      </c>
      <c r="D13" s="93" t="s">
        <v>344</v>
      </c>
      <c r="E13" s="12">
        <v>2</v>
      </c>
      <c r="F13" s="12">
        <v>4</v>
      </c>
      <c r="G13" s="12">
        <v>15</v>
      </c>
      <c r="H13" s="24">
        <f t="shared" si="0"/>
        <v>10</v>
      </c>
      <c r="I13" s="12">
        <f t="shared" si="1"/>
        <v>1.6666666666666667</v>
      </c>
      <c r="J13" s="12">
        <f t="shared" si="2"/>
        <v>0.2054794520547945</v>
      </c>
      <c r="K13" s="12">
        <f t="shared" si="3"/>
        <v>11.87214611872146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f t="shared" si="4"/>
        <v>11.87214611872146</v>
      </c>
      <c r="T13" s="12">
        <f t="shared" si="5"/>
        <v>0</v>
      </c>
      <c r="U13" s="19">
        <f t="shared" si="6"/>
        <v>11.87214611872146</v>
      </c>
    </row>
    <row r="14" spans="1:21" ht="12.75">
      <c r="A14" s="12">
        <v>9</v>
      </c>
      <c r="B14" s="63" t="s">
        <v>144</v>
      </c>
      <c r="C14" s="14" t="s">
        <v>145</v>
      </c>
      <c r="D14" s="14" t="s">
        <v>40</v>
      </c>
      <c r="E14" s="12">
        <v>2</v>
      </c>
      <c r="F14" s="12">
        <v>4</v>
      </c>
      <c r="G14" s="12">
        <v>2</v>
      </c>
      <c r="H14" s="24">
        <f t="shared" si="0"/>
        <v>10</v>
      </c>
      <c r="I14" s="12">
        <f t="shared" si="1"/>
        <v>1.6666666666666667</v>
      </c>
      <c r="J14" s="12">
        <f t="shared" si="2"/>
        <v>0.0273972602739726</v>
      </c>
      <c r="K14" s="12">
        <f t="shared" si="3"/>
        <v>11.694063926940638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f t="shared" si="4"/>
        <v>11.694063926940638</v>
      </c>
      <c r="T14" s="12">
        <f t="shared" si="5"/>
        <v>0</v>
      </c>
      <c r="U14" s="19">
        <f t="shared" si="6"/>
        <v>11.694063926940638</v>
      </c>
    </row>
    <row r="15" spans="1:21" ht="12.75">
      <c r="A15" s="2">
        <v>10</v>
      </c>
      <c r="B15" s="43" t="s">
        <v>161</v>
      </c>
      <c r="C15" s="18" t="s">
        <v>162</v>
      </c>
      <c r="D15" s="14" t="s">
        <v>86</v>
      </c>
      <c r="E15" s="12">
        <v>1</v>
      </c>
      <c r="F15" s="12">
        <v>4</v>
      </c>
      <c r="G15" s="12">
        <v>12</v>
      </c>
      <c r="H15" s="24">
        <f t="shared" si="0"/>
        <v>5</v>
      </c>
      <c r="I15" s="12">
        <f t="shared" si="1"/>
        <v>1.6666666666666667</v>
      </c>
      <c r="J15" s="12">
        <f t="shared" si="2"/>
        <v>0.1643835616438356</v>
      </c>
      <c r="K15" s="12">
        <f t="shared" si="3"/>
        <v>6.831050228310502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f t="shared" si="4"/>
        <v>6.831050228310502</v>
      </c>
      <c r="T15" s="12">
        <f t="shared" si="5"/>
        <v>0</v>
      </c>
      <c r="U15" s="19">
        <f t="shared" si="6"/>
        <v>6.831050228310502</v>
      </c>
    </row>
    <row r="16" ht="12.75" customHeight="1"/>
    <row r="17" spans="2:21" ht="12.75">
      <c r="B17" s="107" t="s">
        <v>23</v>
      </c>
      <c r="C17" s="107"/>
      <c r="F17" s="92" t="s">
        <v>24</v>
      </c>
      <c r="G17" s="94"/>
      <c r="H17" s="94"/>
      <c r="I17" s="94"/>
      <c r="J17" s="94"/>
      <c r="L17" s="94" t="s">
        <v>24</v>
      </c>
      <c r="M17" s="94"/>
      <c r="N17" s="94"/>
      <c r="O17" s="94"/>
      <c r="R17" s="94" t="s">
        <v>24</v>
      </c>
      <c r="S17" s="94"/>
      <c r="T17" s="94"/>
      <c r="U17" s="94"/>
    </row>
    <row r="19" spans="2:21" ht="12.75">
      <c r="B19" s="95" t="s">
        <v>69</v>
      </c>
      <c r="C19" s="94"/>
      <c r="D19" s="94" t="s">
        <v>26</v>
      </c>
      <c r="E19" s="94"/>
      <c r="F19" s="94"/>
      <c r="G19" s="94"/>
      <c r="H19" s="94"/>
      <c r="I19" s="94"/>
      <c r="J19" s="94"/>
      <c r="L19" s="95" t="s">
        <v>27</v>
      </c>
      <c r="M19" s="94"/>
      <c r="N19" s="94"/>
      <c r="O19" s="94"/>
      <c r="R19" s="95" t="s">
        <v>67</v>
      </c>
      <c r="S19" s="94"/>
      <c r="T19" s="94"/>
      <c r="U19" s="94"/>
    </row>
    <row r="20" spans="2:21" ht="12.75">
      <c r="B20" s="95" t="s">
        <v>29</v>
      </c>
      <c r="C20" s="94"/>
      <c r="D20" s="96" t="s">
        <v>70</v>
      </c>
      <c r="E20" s="96"/>
      <c r="F20" s="96"/>
      <c r="G20" s="96"/>
      <c r="H20" s="96"/>
      <c r="I20" s="96"/>
      <c r="J20" s="96"/>
      <c r="L20" s="94" t="s">
        <v>37</v>
      </c>
      <c r="M20" s="94"/>
      <c r="N20" s="94"/>
      <c r="O20" s="94"/>
      <c r="R20" s="94" t="s">
        <v>68</v>
      </c>
      <c r="S20" s="94"/>
      <c r="T20" s="94"/>
      <c r="U20" s="94"/>
    </row>
    <row r="22" ht="15" customHeight="1"/>
    <row r="32" ht="15.75" customHeight="1"/>
    <row r="41" ht="12.75" customHeight="1"/>
    <row r="55" ht="15.75" customHeight="1"/>
    <row r="57" ht="13.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2" customHeight="1"/>
    <row r="66" ht="21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8" customHeight="1"/>
    <row r="74" ht="14.25" customHeight="1"/>
    <row r="75" ht="45" customHeight="1" hidden="1"/>
    <row r="76" ht="15" customHeight="1"/>
    <row r="77" ht="12" customHeight="1"/>
    <row r="78" ht="12" customHeight="1"/>
    <row r="79" ht="12" customHeight="1"/>
    <row r="80" ht="12" customHeight="1"/>
    <row r="81" ht="13.5" customHeight="1"/>
    <row r="82" ht="13.5" customHeight="1"/>
    <row r="86" ht="12.75" customHeight="1"/>
    <row r="98" ht="16.5" customHeight="1"/>
    <row r="101" ht="12.75" customHeight="1"/>
    <row r="106" ht="12" customHeight="1"/>
    <row r="107" ht="12.75" customHeight="1" hidden="1"/>
    <row r="110" ht="11.25" customHeight="1"/>
    <row r="111" ht="38.25" customHeight="1"/>
    <row r="118" spans="24:25" ht="12.75">
      <c r="X118" s="1"/>
      <c r="Y118" s="1"/>
    </row>
    <row r="119" spans="24:25" ht="12.75">
      <c r="X119" s="1"/>
      <c r="Y119" s="1"/>
    </row>
    <row r="121" ht="12.75" customHeight="1"/>
    <row r="123" ht="15" customHeight="1"/>
  </sheetData>
  <sheetProtection/>
  <mergeCells count="17">
    <mergeCell ref="A2:U2"/>
    <mergeCell ref="A3:U3"/>
    <mergeCell ref="P4:Q4"/>
    <mergeCell ref="E4:G4"/>
    <mergeCell ref="L4:M4"/>
    <mergeCell ref="B17:C17"/>
    <mergeCell ref="G17:J17"/>
    <mergeCell ref="L17:O17"/>
    <mergeCell ref="R17:U17"/>
    <mergeCell ref="D19:J19"/>
    <mergeCell ref="L19:O19"/>
    <mergeCell ref="R19:U19"/>
    <mergeCell ref="B20:C20"/>
    <mergeCell ref="D20:J20"/>
    <mergeCell ref="L20:O20"/>
    <mergeCell ref="R20:U20"/>
    <mergeCell ref="B19:C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kenan</cp:lastModifiedBy>
  <cp:lastPrinted>2015-02-10T08:35:11Z</cp:lastPrinted>
  <dcterms:created xsi:type="dcterms:W3CDTF">1999-05-26T11:21:22Z</dcterms:created>
  <dcterms:modified xsi:type="dcterms:W3CDTF">2015-05-07T12:12:21Z</dcterms:modified>
  <cp:category/>
  <cp:version/>
  <cp:contentType/>
  <cp:contentStatus/>
</cp:coreProperties>
</file>