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KÖSEOĞLU" sheetId="1" r:id="rId1"/>
    <sheet name="İÇOFİS" sheetId="2" r:id="rId2"/>
    <sheet name="ŞEHİTLİK" sheetId="3" r:id="rId3"/>
  </sheets>
  <definedNames/>
  <calcPr fullCalcOnLoad="1"/>
</workbook>
</file>

<file path=xl/sharedStrings.xml><?xml version="1.0" encoding="utf-8"?>
<sst xmlns="http://schemas.openxmlformats.org/spreadsheetml/2006/main" count="622" uniqueCount="243">
  <si>
    <t>HİZMET YILI</t>
  </si>
  <si>
    <t>EŞ</t>
  </si>
  <si>
    <t>GAYRİ MENKUL</t>
  </si>
  <si>
    <t>S.NO:</t>
  </si>
  <si>
    <t>ADI SOYADI</t>
  </si>
  <si>
    <t>GÖREV YERİ</t>
  </si>
  <si>
    <t>YIL</t>
  </si>
  <si>
    <t>AY</t>
  </si>
  <si>
    <t>GÜN</t>
  </si>
  <si>
    <t>YIL PU</t>
  </si>
  <si>
    <t>AY PU.</t>
  </si>
  <si>
    <t>GÜN PU.</t>
  </si>
  <si>
    <t>HİZ. PUANI</t>
  </si>
  <si>
    <t>ÇALIŞIYOR -1</t>
  </si>
  <si>
    <t>ÇALIŞMIYOR +6</t>
  </si>
  <si>
    <t>ÇOCUK +3</t>
  </si>
  <si>
    <t>ANNE/ BABA +1</t>
  </si>
  <si>
    <t>VAR       -15</t>
  </si>
  <si>
    <t>YOK</t>
  </si>
  <si>
    <t>KONUT BEKLEME +1</t>
  </si>
  <si>
    <t>TOPLAM PUAN</t>
  </si>
  <si>
    <t>EKSİ PUAN</t>
  </si>
  <si>
    <t>GENEL PUAN</t>
  </si>
  <si>
    <t>KOMİSYON BAŞKANI</t>
  </si>
  <si>
    <t>ÜYE</t>
  </si>
  <si>
    <t>KÖSEOĞLU İL MİLLİ EĞİTİM MÜDÜRLÜK PERSONELİ SIRALAMA LİSTESİ</t>
  </si>
  <si>
    <t xml:space="preserve">İÇ OFİS LOJMANLARINA MÜRACAAT EDEN İL MİLLİ EĞİTİM MÜDÜRLÜĞÜ PERSONEL SIRA LİSTESİ </t>
  </si>
  <si>
    <t>Şube Müdürü</t>
  </si>
  <si>
    <t>ÜNVANI</t>
  </si>
  <si>
    <t>01-İl Milli Eğitim Müdürü</t>
  </si>
  <si>
    <t>Görev Tahsisi Sıra önceliği listesi</t>
  </si>
  <si>
    <t>03-İl Müdür Yardımcısı</t>
  </si>
  <si>
    <t>04-İl Şube Müdürü</t>
  </si>
  <si>
    <t>KÖSEOĞLU GÖREV TAHSİSLİ SIRALAMA LİSTESİ</t>
  </si>
  <si>
    <t>ŞEHİTLİK LOJMANLARINA MÜRACAAT EDEN PERSONEL SIRALAMA LİSTESİ (MEM.DIŞI)</t>
  </si>
  <si>
    <t>İL MEM</t>
  </si>
  <si>
    <t>ANNE/BABA +1</t>
  </si>
  <si>
    <t>Öğretmen</t>
  </si>
  <si>
    <t>Memur</t>
  </si>
  <si>
    <t>KÖSEOĞLU LOJMANLARINA MÜRACAAT EDEN İLÇE PERSONELLERİ  SIRA LİSTESİ (MEM.DIŞI)</t>
  </si>
  <si>
    <t>DAHA ÖNCE LOJMANDA OTURANLAR</t>
  </si>
  <si>
    <t xml:space="preserve">                                                                                                                                 </t>
  </si>
  <si>
    <t xml:space="preserve">İL MEM </t>
  </si>
  <si>
    <t xml:space="preserve"> </t>
  </si>
  <si>
    <t>Sadrettin KAYA</t>
  </si>
  <si>
    <t>Yetkili Sendika Temsilcisi</t>
  </si>
  <si>
    <t>Mehmet Zeki ULUFER</t>
  </si>
  <si>
    <t>Ögretmen</t>
  </si>
  <si>
    <t>Teknisyen</t>
  </si>
  <si>
    <t>İsmail KILIÇALAN</t>
  </si>
  <si>
    <t>Konacık İ.O.</t>
  </si>
  <si>
    <t>DAHA ÖNCE  LOJMANDA OTURANLAR</t>
  </si>
  <si>
    <t>Şb. Mdr.</t>
  </si>
  <si>
    <t>İL  MEM</t>
  </si>
  <si>
    <t xml:space="preserve">                </t>
  </si>
  <si>
    <t xml:space="preserve">02-Maarif Müf. Başkanı </t>
  </si>
  <si>
    <t xml:space="preserve">05-Maarif Müfettişi </t>
  </si>
  <si>
    <t>06-İlçe Milli Eğt.Müd.</t>
  </si>
  <si>
    <t>07-İlçe Şube Müdürü</t>
  </si>
  <si>
    <t>Fehmi GEÇİTLİ</t>
  </si>
  <si>
    <t>İnönü Ortaokulu</t>
  </si>
  <si>
    <t>Ayşegül KARAKUŞ</t>
  </si>
  <si>
    <t>Mehmet KARAKILIÇ</t>
  </si>
  <si>
    <t>Mehmet ŞAHİN</t>
  </si>
  <si>
    <t xml:space="preserve">  </t>
  </si>
  <si>
    <t>Hıdır ÇAKIN</t>
  </si>
  <si>
    <t>Yenişehir Reh. ve Ar.Mrk.Md.</t>
  </si>
  <si>
    <t>2016     YILI SIRA TAHSİSLİ LOJMAN BAŞVURULARI</t>
  </si>
  <si>
    <t>2016 YILI SIRA TAHSİSLİ LOJMAN BAŞVURULARI</t>
  </si>
  <si>
    <t>2016 YILI SIRA TAHSİSLİ İLÇELER LOJMAN BAŞVURULARI</t>
  </si>
  <si>
    <t>2016 YILI SIRA TAHSİSLİ İL MİLLİ EĞİTİM LOJMAN BAŞVURULARI</t>
  </si>
  <si>
    <t>Aydın KALENDER</t>
  </si>
  <si>
    <t>Hamdullah MUTLU</t>
  </si>
  <si>
    <t>Mehmet BÜYÜM</t>
  </si>
  <si>
    <t>İşçi</t>
  </si>
  <si>
    <t>Mehmet ARCAN</t>
  </si>
  <si>
    <t>İdris ÇİN</t>
  </si>
  <si>
    <t>Seyithan ERBOĞA</t>
  </si>
  <si>
    <t>Eğitim Uzm.</t>
  </si>
  <si>
    <t>Mehmet DİNÇ</t>
  </si>
  <si>
    <t>Mehmet Hüseyin ÇELİK</t>
  </si>
  <si>
    <t>Ümran BİTER</t>
  </si>
  <si>
    <t>Mühendis</t>
  </si>
  <si>
    <t>Faruk BOZALAN</t>
  </si>
  <si>
    <t>Bülent KONUKSEVER</t>
  </si>
  <si>
    <t>Yaşar BİLGE</t>
  </si>
  <si>
    <t>Emin BALIKÇI</t>
  </si>
  <si>
    <t>Adnan EROĞLU</t>
  </si>
  <si>
    <t>Bağlar İlçe MEM</t>
  </si>
  <si>
    <t>Fatih KILIÇ</t>
  </si>
  <si>
    <t>Sur Alipaşa O.O.</t>
  </si>
  <si>
    <t>Ünsal ÖZKAN</t>
  </si>
  <si>
    <t>Okul Müdürü</t>
  </si>
  <si>
    <t>Ramazan TEKDEMİR</t>
  </si>
  <si>
    <t>Şb.Md.</t>
  </si>
  <si>
    <t>Elif KAPLAN</t>
  </si>
  <si>
    <t>Sur Büyükkadı O.O.</t>
  </si>
  <si>
    <t>Sur Süleyman N.İ.O.</t>
  </si>
  <si>
    <t>Ayşe GÖKER</t>
  </si>
  <si>
    <t>Veysel ÜSTÜNDAŞ</t>
  </si>
  <si>
    <t>Çınar Kubacık İ.O.</t>
  </si>
  <si>
    <t>DAHA ÖNCE LOJMANDA OTURAN İDARECİLER</t>
  </si>
  <si>
    <t>Mehmet Şerif GÜRTEKİN</t>
  </si>
  <si>
    <t>Mehmet Şirin BAYRAM</t>
  </si>
  <si>
    <t>Engin KARABACAK</t>
  </si>
  <si>
    <t>Yenişehir İbniSinaÇP</t>
  </si>
  <si>
    <t>Sur Oğuz Yenen İ.</t>
  </si>
  <si>
    <t>Hamdullah AVCI</t>
  </si>
  <si>
    <t>Çınar Aşağıkonak İ.O.</t>
  </si>
  <si>
    <t>Murat YILMAZ</t>
  </si>
  <si>
    <t>İlhami TUNÇ</t>
  </si>
  <si>
    <t>Sur Tevfik Fikret O.O.</t>
  </si>
  <si>
    <t>Ramazan ÖZCAN</t>
  </si>
  <si>
    <t>Hazro Atatürk O.O.</t>
  </si>
  <si>
    <t>Sezen ÇAKIR CANKURT</t>
  </si>
  <si>
    <t>Yusuf BOZKURT</t>
  </si>
  <si>
    <t>Hatice ÖZMEN</t>
  </si>
  <si>
    <t>Çınar Mes.Tek.An.L.</t>
  </si>
  <si>
    <t>Bağlar Atatürk O.O.</t>
  </si>
  <si>
    <t>Ataman YILDIZ</t>
  </si>
  <si>
    <t>M.Fatih ASLAN</t>
  </si>
  <si>
    <t>Bismil İ.H.O.O.</t>
  </si>
  <si>
    <t>Mahsum BURUCU</t>
  </si>
  <si>
    <t>Hani İlçe MEM</t>
  </si>
  <si>
    <t>Müdür Vekili</t>
  </si>
  <si>
    <t>Kerem SABANCILAR</t>
  </si>
  <si>
    <t>Cemal TUNÇ</t>
  </si>
  <si>
    <t>Yenişehir DATEM</t>
  </si>
  <si>
    <t>Zeynep Bilge KAYA</t>
  </si>
  <si>
    <t>Bağlar Eczacılar O.</t>
  </si>
  <si>
    <t>Sema İRFAN</t>
  </si>
  <si>
    <t>Aslı ŞENGÜL</t>
  </si>
  <si>
    <t>Hasret YILDIZ</t>
  </si>
  <si>
    <t>Bağlar Mev.Hal.O.O</t>
  </si>
  <si>
    <t>Ömer ÖZYILMAZ</t>
  </si>
  <si>
    <t>Bağlar Atatürk EML</t>
  </si>
  <si>
    <t>Duygu BAŞAK KARDAŞ</t>
  </si>
  <si>
    <t>Bağlar Sakallı İ.O.</t>
  </si>
  <si>
    <t xml:space="preserve"> Cahit TEKTAŞ</t>
  </si>
  <si>
    <t>Bağlar Yemişalan İ.O.</t>
  </si>
  <si>
    <t xml:space="preserve">Zühal AKYOL </t>
  </si>
  <si>
    <t>Y.şehir 70.Yıl MTAL</t>
  </si>
  <si>
    <t xml:space="preserve">Adem DEMİRCAN </t>
  </si>
  <si>
    <t>Bağ.N. Çelebi Eser İ.O</t>
  </si>
  <si>
    <t>Hüseyin DOĞAN</t>
  </si>
  <si>
    <t>Rüstem YÜKSELEN</t>
  </si>
  <si>
    <t>Bağlar Sakallı köyü İ.</t>
  </si>
  <si>
    <t>Sıdıka TOKGÖZ</t>
  </si>
  <si>
    <t>Bağlar Y.K.Beyatlı İ.</t>
  </si>
  <si>
    <t>Hüseyin ADA</t>
  </si>
  <si>
    <t>Aydın TURGUT</t>
  </si>
  <si>
    <t>Murat ÖZTEN</t>
  </si>
  <si>
    <t>Bağlar N.C.Akyol İ.O.</t>
  </si>
  <si>
    <t>Nezir DİNÇ</t>
  </si>
  <si>
    <t>Bağlar Fatih An.İHL.</t>
  </si>
  <si>
    <t>Abdulvahit İZCİ</t>
  </si>
  <si>
    <t>Bağlar Fevzi Çakmak</t>
  </si>
  <si>
    <t>Mehmet ÇELİK</t>
  </si>
  <si>
    <t>Bağlar RAM</t>
  </si>
  <si>
    <t>İfakat KOÇYİĞİT BALARI</t>
  </si>
  <si>
    <t>Özgür EKİNCİ</t>
  </si>
  <si>
    <t>Kayapınar F.S.M.L.</t>
  </si>
  <si>
    <t>OKUL MD.</t>
  </si>
  <si>
    <t>Mehmet Zait DEMİR</t>
  </si>
  <si>
    <t>Cesur SUNAR</t>
  </si>
  <si>
    <t>Kayapınar Akkoyunlu</t>
  </si>
  <si>
    <t>Faruk ÖZKAN</t>
  </si>
  <si>
    <t>Kayapınar FSMAL</t>
  </si>
  <si>
    <t>Mehmet ÇETİN</t>
  </si>
  <si>
    <t>Çınar Başpınar O.O</t>
  </si>
  <si>
    <t>Şemsettin MOĞULĞANİ</t>
  </si>
  <si>
    <t>İŞÇİ</t>
  </si>
  <si>
    <t>Abdurrahman ARSLAN</t>
  </si>
  <si>
    <t>Gazi İlkokulu</t>
  </si>
  <si>
    <t>Recep ELKANSU</t>
  </si>
  <si>
    <t>Sedat GÜNGÖR</t>
  </si>
  <si>
    <t>Bağlar Vehbi Koç İlkokulu</t>
  </si>
  <si>
    <t>Sait TEMEŞ</t>
  </si>
  <si>
    <t>Eğil İLÇE  MEM</t>
  </si>
  <si>
    <t xml:space="preserve">EĞİL İLÇE MEM </t>
  </si>
  <si>
    <t>Mehmet Emin BARAN</t>
  </si>
  <si>
    <t>Mehmet KAYA</t>
  </si>
  <si>
    <t>Mehmet Selim AKDENİZ</t>
  </si>
  <si>
    <t>Çermik Korudağ İ.O.</t>
  </si>
  <si>
    <t>Ömer YALÇIN</t>
  </si>
  <si>
    <t>Muhammed EKER</t>
  </si>
  <si>
    <t>Yenişehir İlçe MEM</t>
  </si>
  <si>
    <t>Şef</t>
  </si>
  <si>
    <t>Erkan SARIDAĞ</t>
  </si>
  <si>
    <t>Şair Sırrı Hanım O.O</t>
  </si>
  <si>
    <t>Ayşe BAYHAN</t>
  </si>
  <si>
    <t>S.Eyyubi An.Lisesi</t>
  </si>
  <si>
    <t>İÇ OFİS GÖREV TAHSİSLİ SIRALAMA LİSTESİ</t>
  </si>
  <si>
    <t>Medeni SOBAY</t>
  </si>
  <si>
    <t>Müfettiş</t>
  </si>
  <si>
    <t>Abdurrahman DEMİR</t>
  </si>
  <si>
    <t>Ümit YAVAŞ</t>
  </si>
  <si>
    <t>Yenişehir K.Çel.O.O.</t>
  </si>
  <si>
    <t>Mehmet MARAL</t>
  </si>
  <si>
    <t>Dönümlü Ortaokulu</t>
  </si>
  <si>
    <t>Esmehan ALTINIŞIK</t>
  </si>
  <si>
    <t>Mrk.An.İHL.</t>
  </si>
  <si>
    <t>Özcan ERTAŞ</t>
  </si>
  <si>
    <t>Mrk.An.İHL</t>
  </si>
  <si>
    <t>Mine ÖZKESER</t>
  </si>
  <si>
    <t>İbrahim POLAT</t>
  </si>
  <si>
    <t>Yenişehir İLKOKULU</t>
  </si>
  <si>
    <t>Sur İlçe MEM</t>
  </si>
  <si>
    <t>Serdar KILIÇ</t>
  </si>
  <si>
    <t>Melikahmet An.İHL.</t>
  </si>
  <si>
    <t>Remzi ÖZMEZ</t>
  </si>
  <si>
    <t>Cihan KAYA</t>
  </si>
  <si>
    <t>Mahsum KARADABAN</t>
  </si>
  <si>
    <t>Gamze KOR</t>
  </si>
  <si>
    <t>Sur Kartaltepe ÇPL</t>
  </si>
  <si>
    <t>Muhittin ASLAN</t>
  </si>
  <si>
    <t>Sur Şefik ALAKUŞ İ.</t>
  </si>
  <si>
    <t>Zeki SAĞIR</t>
  </si>
  <si>
    <t>Hamit BAŞAK</t>
  </si>
  <si>
    <t>Süleyman YALÇINKAYA</t>
  </si>
  <si>
    <t>Sabrullah BASKIN</t>
  </si>
  <si>
    <t>Zehra ECDAR</t>
  </si>
  <si>
    <t>Hüsnü TEVŞİ</t>
  </si>
  <si>
    <t>Şeyhmus GÜNSEL</t>
  </si>
  <si>
    <t>Sabri Güzel O.O.</t>
  </si>
  <si>
    <t>Sur Yiğitçavuş O.O.</t>
  </si>
  <si>
    <t>Zülküf ER</t>
  </si>
  <si>
    <t>Cengiz SÖNMEZ</t>
  </si>
  <si>
    <t>Sur Yenievler İlkoku</t>
  </si>
  <si>
    <t>Mehmet AKTÜRK</t>
  </si>
  <si>
    <t>Bağlar N.F.KısaLis.</t>
  </si>
  <si>
    <t>Halis POLATIR</t>
  </si>
  <si>
    <t>Sur Yavuz Selim O.</t>
  </si>
  <si>
    <t>Ramazan KAŞHAN</t>
  </si>
  <si>
    <t>Abdullah KILIÇ</t>
  </si>
  <si>
    <t>Ramazan AKDAĞ</t>
  </si>
  <si>
    <t>Fırat SÖNMEZ</t>
  </si>
  <si>
    <t>Vali Ünal Erkan İlkokulu</t>
  </si>
  <si>
    <t>Aziz ERDEM</t>
  </si>
  <si>
    <t>Dicle Meydan Şht.Ast.Mehmet Bozkuş İlkokulu</t>
  </si>
  <si>
    <t>Veysel OKÇU</t>
  </si>
  <si>
    <t>08-Kurum/Okul  Müdürü</t>
  </si>
  <si>
    <t>Abdulaziz DENLİ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</si>
</sst>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€-2]\ #,##0.00_);[Red]\([$€-2]\ #,##0.00\)"/>
  </numFmts>
  <fonts count="50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"/>
      <color indexed="8"/>
      <name val="Arial Tur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1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4" fontId="0" fillId="0" borderId="10" xfId="0" applyNumberFormat="1" applyFill="1" applyBorder="1" applyAlignment="1">
      <alignment/>
    </xf>
    <xf numFmtId="19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2" fontId="0" fillId="32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94" fontId="0" fillId="32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7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/>
    </xf>
    <xf numFmtId="0" fontId="4" fillId="10" borderId="1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194" fontId="10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0" fillId="32" borderId="12" xfId="0" applyFill="1" applyBorder="1" applyAlignment="1">
      <alignment/>
    </xf>
    <xf numFmtId="2" fontId="0" fillId="32" borderId="10" xfId="0" applyNumberFormat="1" applyFill="1" applyBorder="1" applyAlignment="1">
      <alignment/>
    </xf>
    <xf numFmtId="194" fontId="0" fillId="32" borderId="10" xfId="0" applyNumberForma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38" borderId="10" xfId="0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KÖSEOĞLU!#REF!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36765189"/>
        <c:axId val="62451246"/>
      </c:bar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KÖSEOĞLU!#REF!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25190303"/>
        <c:axId val="25386136"/>
      </c:bar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KÖSEOĞLU!#REF!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27148633"/>
        <c:axId val="43011106"/>
      </c:barChart>
      <c:catAx>
        <c:axId val="271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11106"/>
        <c:crosses val="autoZero"/>
        <c:auto val="1"/>
        <c:lblOffset val="100"/>
        <c:tickLblSkip val="1"/>
        <c:noMultiLvlLbl val="0"/>
      </c:catAx>
      <c:valAx>
        <c:axId val="43011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4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KÖSEOĞLU!#REF!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51555635"/>
        <c:axId val="61347532"/>
      </c:bar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 val="autoZero"/>
        <c:auto val="1"/>
        <c:lblOffset val="100"/>
        <c:tickLblSkip val="1"/>
        <c:noMultiLvlLbl val="0"/>
      </c:catAx>
      <c:valAx>
        <c:axId val="6134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KÖSEOĞLU!#REF!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15256877"/>
        <c:axId val="3094166"/>
      </c:bar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 val="autoZero"/>
        <c:auto val="1"/>
        <c:lblOffset val="100"/>
        <c:tickLblSkip val="1"/>
        <c:noMultiLvlLbl val="0"/>
      </c:catAx>
      <c:valAx>
        <c:axId val="3094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KÖSEOĞLU!#REF!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27847495"/>
        <c:axId val="49300864"/>
      </c:bar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0864"/>
        <c:crosses val="autoZero"/>
        <c:auto val="1"/>
        <c:lblOffset val="100"/>
        <c:tickLblSkip val="1"/>
        <c:noMultiLvlLbl val="0"/>
      </c:catAx>
      <c:valAx>
        <c:axId val="493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KÖSEOĞLU!#REF!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41054593"/>
        <c:axId val="33947018"/>
      </c:bar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7018"/>
        <c:crosses val="autoZero"/>
        <c:auto val="1"/>
        <c:lblOffset val="100"/>
        <c:tickLblSkip val="1"/>
        <c:noMultiLvlLbl val="0"/>
      </c:catAx>
      <c:valAx>
        <c:axId val="33947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4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1" name="Grafik 23"/>
        <xdr:cNvGraphicFramePr/>
      </xdr:nvGraphicFramePr>
      <xdr:xfrm>
        <a:off x="1724025" y="13744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78</xdr:row>
      <xdr:rowOff>0</xdr:rowOff>
    </xdr:from>
    <xdr:to>
      <xdr:col>2</xdr:col>
      <xdr:colOff>0</xdr:colOff>
      <xdr:row>78</xdr:row>
      <xdr:rowOff>0</xdr:rowOff>
    </xdr:to>
    <xdr:graphicFrame>
      <xdr:nvGraphicFramePr>
        <xdr:cNvPr id="2" name="Grafik 24"/>
        <xdr:cNvGraphicFramePr/>
      </xdr:nvGraphicFramePr>
      <xdr:xfrm>
        <a:off x="1724025" y="14058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graphicFrame>
      <xdr:nvGraphicFramePr>
        <xdr:cNvPr id="3" name="Grafik 23"/>
        <xdr:cNvGraphicFramePr/>
      </xdr:nvGraphicFramePr>
      <xdr:xfrm>
        <a:off x="1724025" y="145446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graphicFrame>
      <xdr:nvGraphicFramePr>
        <xdr:cNvPr id="1" name="Grafik 23"/>
        <xdr:cNvGraphicFramePr/>
      </xdr:nvGraphicFramePr>
      <xdr:xfrm>
        <a:off x="1800225" y="13992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2" name="Grafik 23"/>
        <xdr:cNvGraphicFramePr/>
      </xdr:nvGraphicFramePr>
      <xdr:xfrm>
        <a:off x="1800225" y="14801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1" name="Grafik 23"/>
        <xdr:cNvGraphicFramePr/>
      </xdr:nvGraphicFramePr>
      <xdr:xfrm>
        <a:off x="1362075" y="2952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2" name="Grafik 23"/>
        <xdr:cNvGraphicFramePr/>
      </xdr:nvGraphicFramePr>
      <xdr:xfrm>
        <a:off x="1362075" y="3629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="115" zoomScaleNormal="115" workbookViewId="0" topLeftCell="A1">
      <selection activeCell="B1" sqref="B1:U1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9.00390625" style="0" customWidth="1"/>
    <col min="4" max="4" width="11.421875" style="0" customWidth="1"/>
    <col min="5" max="6" width="3.421875" style="0" customWidth="1"/>
    <col min="7" max="7" width="4.851562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6.140625" style="0" customWidth="1"/>
    <col min="15" max="15" width="5.28125" style="0" customWidth="1"/>
    <col min="16" max="16" width="5.421875" style="0" customWidth="1"/>
    <col min="17" max="17" width="4.57421875" style="0" customWidth="1"/>
    <col min="18" max="18" width="5.57421875" style="0" customWidth="1"/>
    <col min="19" max="19" width="8.421875" style="0" customWidth="1"/>
    <col min="20" max="20" width="5.57421875" style="0" customWidth="1"/>
    <col min="21" max="21" width="7.28125" style="0" customWidth="1"/>
    <col min="22" max="22" width="0.2890625" style="0" customWidth="1"/>
  </cols>
  <sheetData>
    <row r="1" spans="2:21" ht="20.25">
      <c r="B1" s="105" t="s">
        <v>70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20.25" customHeight="1">
      <c r="A2" s="2"/>
      <c r="B2" s="106" t="s">
        <v>25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</row>
    <row r="3" spans="1:21" ht="12.75">
      <c r="A3" s="2"/>
      <c r="B3" s="2"/>
      <c r="C3" s="2"/>
      <c r="D3" s="2"/>
      <c r="E3" s="104" t="s">
        <v>0</v>
      </c>
      <c r="F3" s="104"/>
      <c r="G3" s="104"/>
      <c r="H3" s="36"/>
      <c r="I3" s="36"/>
      <c r="J3" s="36"/>
      <c r="K3" s="36"/>
      <c r="L3" s="99" t="s">
        <v>1</v>
      </c>
      <c r="M3" s="99"/>
      <c r="N3" s="2"/>
      <c r="O3" s="2"/>
      <c r="P3" s="103" t="s">
        <v>2</v>
      </c>
      <c r="Q3" s="103"/>
      <c r="R3" s="2"/>
      <c r="S3" s="2"/>
      <c r="T3" s="2"/>
      <c r="U3" s="2"/>
    </row>
    <row r="4" spans="1:24" ht="35.25" customHeight="1">
      <c r="A4" s="31" t="s">
        <v>3</v>
      </c>
      <c r="B4" s="35" t="s">
        <v>4</v>
      </c>
      <c r="C4" s="30" t="s">
        <v>5</v>
      </c>
      <c r="D4" s="27" t="s">
        <v>28</v>
      </c>
      <c r="E4" s="3" t="s">
        <v>6</v>
      </c>
      <c r="F4" s="3" t="s">
        <v>7</v>
      </c>
      <c r="G4" s="3" t="s">
        <v>8</v>
      </c>
      <c r="H4" s="23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5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  <c r="W4" s="87" t="s">
        <v>43</v>
      </c>
      <c r="X4" s="63"/>
    </row>
    <row r="5" spans="1:21" ht="12" customHeight="1">
      <c r="A5" s="2">
        <v>1</v>
      </c>
      <c r="B5" s="43" t="s">
        <v>71</v>
      </c>
      <c r="C5" s="14" t="s">
        <v>35</v>
      </c>
      <c r="D5" s="14" t="s">
        <v>38</v>
      </c>
      <c r="E5" s="12">
        <v>26</v>
      </c>
      <c r="F5" s="12">
        <v>6</v>
      </c>
      <c r="G5" s="12">
        <v>2</v>
      </c>
      <c r="H5" s="24">
        <f aca="true" t="shared" si="0" ref="H5:H22">SUM(E5*5)</f>
        <v>130</v>
      </c>
      <c r="I5" s="12">
        <f aca="true" t="shared" si="1" ref="I5:I22">SUM(F5*5/12)</f>
        <v>2.5</v>
      </c>
      <c r="J5" s="12">
        <f aca="true" t="shared" si="2" ref="J5:J22">SUM(G5*5/365)</f>
        <v>0.0273972602739726</v>
      </c>
      <c r="K5" s="12">
        <f aca="true" t="shared" si="3" ref="K5:K22">SUM(H5:J5)</f>
        <v>132.52739726027397</v>
      </c>
      <c r="L5" s="12">
        <v>0</v>
      </c>
      <c r="M5" s="12">
        <v>6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aca="true" t="shared" si="4" ref="S5:S22">SUM(K5,M5,N5,O5,Q5,R5)</f>
        <v>138.52739726027397</v>
      </c>
      <c r="T5" s="12">
        <f aca="true" t="shared" si="5" ref="T5:T22">SUM(L5,P5)</f>
        <v>0</v>
      </c>
      <c r="U5" s="19">
        <f aca="true" t="shared" si="6" ref="U5:U22">SUM(S5-T5)</f>
        <v>138.52739726027397</v>
      </c>
    </row>
    <row r="6" spans="1:21" ht="12" customHeight="1">
      <c r="A6" s="2">
        <v>2</v>
      </c>
      <c r="B6" s="43" t="s">
        <v>84</v>
      </c>
      <c r="C6" s="14" t="s">
        <v>35</v>
      </c>
      <c r="D6" s="14" t="s">
        <v>74</v>
      </c>
      <c r="E6" s="46">
        <v>24</v>
      </c>
      <c r="F6" s="46">
        <v>5</v>
      </c>
      <c r="G6" s="46">
        <v>0</v>
      </c>
      <c r="H6" s="47">
        <f t="shared" si="0"/>
        <v>120</v>
      </c>
      <c r="I6" s="46">
        <f t="shared" si="1"/>
        <v>2.0833333333333335</v>
      </c>
      <c r="J6" s="46">
        <f t="shared" si="2"/>
        <v>0</v>
      </c>
      <c r="K6" s="46">
        <f t="shared" si="3"/>
        <v>122.08333333333333</v>
      </c>
      <c r="L6" s="12">
        <v>0</v>
      </c>
      <c r="M6" s="12">
        <v>6</v>
      </c>
      <c r="N6" s="12">
        <v>3</v>
      </c>
      <c r="O6" s="12">
        <v>0</v>
      </c>
      <c r="P6" s="12">
        <v>0</v>
      </c>
      <c r="Q6" s="12">
        <v>0</v>
      </c>
      <c r="R6" s="12">
        <v>0</v>
      </c>
      <c r="S6" s="13">
        <f t="shared" si="4"/>
        <v>131.08333333333331</v>
      </c>
      <c r="T6" s="12">
        <f t="shared" si="5"/>
        <v>0</v>
      </c>
      <c r="U6" s="19">
        <f t="shared" si="6"/>
        <v>131.08333333333331</v>
      </c>
    </row>
    <row r="7" spans="1:21" ht="12" customHeight="1">
      <c r="A7" s="2">
        <v>3</v>
      </c>
      <c r="B7" s="43" t="s">
        <v>80</v>
      </c>
      <c r="C7" s="14" t="s">
        <v>35</v>
      </c>
      <c r="D7" s="14" t="s">
        <v>38</v>
      </c>
      <c r="E7" s="12">
        <v>20</v>
      </c>
      <c r="F7" s="12">
        <v>4</v>
      </c>
      <c r="G7" s="12">
        <v>12</v>
      </c>
      <c r="H7" s="24">
        <f t="shared" si="0"/>
        <v>100</v>
      </c>
      <c r="I7" s="12">
        <f t="shared" si="1"/>
        <v>1.6666666666666667</v>
      </c>
      <c r="J7" s="12">
        <f t="shared" si="2"/>
        <v>0.1643835616438356</v>
      </c>
      <c r="K7" s="12">
        <f t="shared" si="3"/>
        <v>101.8310502283105</v>
      </c>
      <c r="L7" s="12">
        <v>0</v>
      </c>
      <c r="M7" s="12">
        <v>6</v>
      </c>
      <c r="N7" s="12">
        <v>6</v>
      </c>
      <c r="O7" s="12">
        <v>0</v>
      </c>
      <c r="P7" s="12">
        <v>0</v>
      </c>
      <c r="Q7" s="12">
        <v>0</v>
      </c>
      <c r="R7" s="12">
        <v>0</v>
      </c>
      <c r="S7" s="13">
        <f t="shared" si="4"/>
        <v>113.8310502283105</v>
      </c>
      <c r="T7" s="12">
        <f t="shared" si="5"/>
        <v>0</v>
      </c>
      <c r="U7" s="19">
        <f t="shared" si="6"/>
        <v>113.8310502283105</v>
      </c>
    </row>
    <row r="8" spans="1:21" ht="12" customHeight="1">
      <c r="A8" s="2">
        <v>4</v>
      </c>
      <c r="B8" s="43" t="s">
        <v>76</v>
      </c>
      <c r="C8" s="14" t="s">
        <v>35</v>
      </c>
      <c r="D8" s="14" t="s">
        <v>38</v>
      </c>
      <c r="E8" s="12">
        <v>20</v>
      </c>
      <c r="F8" s="12">
        <v>2</v>
      </c>
      <c r="G8" s="12">
        <v>4</v>
      </c>
      <c r="H8" s="24">
        <f t="shared" si="0"/>
        <v>100</v>
      </c>
      <c r="I8" s="12">
        <f t="shared" si="1"/>
        <v>0.8333333333333334</v>
      </c>
      <c r="J8" s="12">
        <f t="shared" si="2"/>
        <v>0.0547945205479452</v>
      </c>
      <c r="K8" s="12">
        <f t="shared" si="3"/>
        <v>100.88812785388127</v>
      </c>
      <c r="L8" s="12">
        <v>0</v>
      </c>
      <c r="M8" s="12">
        <v>6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3">
        <f t="shared" si="4"/>
        <v>112.88812785388127</v>
      </c>
      <c r="T8" s="12">
        <f t="shared" si="5"/>
        <v>0</v>
      </c>
      <c r="U8" s="19">
        <f t="shared" si="6"/>
        <v>112.88812785388127</v>
      </c>
    </row>
    <row r="9" spans="1:21" ht="12" customHeight="1">
      <c r="A9" s="2">
        <v>5</v>
      </c>
      <c r="B9" s="43" t="s">
        <v>72</v>
      </c>
      <c r="C9" s="14" t="s">
        <v>35</v>
      </c>
      <c r="D9" s="14" t="s">
        <v>38</v>
      </c>
      <c r="E9" s="12">
        <v>19</v>
      </c>
      <c r="F9" s="12">
        <v>1</v>
      </c>
      <c r="G9" s="12">
        <v>20</v>
      </c>
      <c r="H9" s="24">
        <f t="shared" si="0"/>
        <v>95</v>
      </c>
      <c r="I9" s="12">
        <f t="shared" si="1"/>
        <v>0.4166666666666667</v>
      </c>
      <c r="J9" s="12">
        <f t="shared" si="2"/>
        <v>0.273972602739726</v>
      </c>
      <c r="K9" s="12">
        <f t="shared" si="3"/>
        <v>95.6906392694064</v>
      </c>
      <c r="L9" s="12">
        <v>0</v>
      </c>
      <c r="M9" s="12">
        <v>6</v>
      </c>
      <c r="N9" s="12">
        <v>6</v>
      </c>
      <c r="O9" s="12">
        <v>0</v>
      </c>
      <c r="P9" s="12">
        <v>0</v>
      </c>
      <c r="Q9" s="12">
        <v>0</v>
      </c>
      <c r="R9" s="12">
        <v>0</v>
      </c>
      <c r="S9" s="13">
        <f t="shared" si="4"/>
        <v>107.6906392694064</v>
      </c>
      <c r="T9" s="12">
        <f t="shared" si="5"/>
        <v>0</v>
      </c>
      <c r="U9" s="19">
        <f t="shared" si="6"/>
        <v>107.6906392694064</v>
      </c>
    </row>
    <row r="10" spans="1:21" ht="12" customHeight="1">
      <c r="A10" s="2">
        <v>6</v>
      </c>
      <c r="B10" s="43" t="s">
        <v>119</v>
      </c>
      <c r="C10" s="14" t="s">
        <v>35</v>
      </c>
      <c r="D10" s="14" t="s">
        <v>38</v>
      </c>
      <c r="E10" s="12">
        <v>21</v>
      </c>
      <c r="F10" s="12">
        <v>7</v>
      </c>
      <c r="G10" s="12">
        <v>4</v>
      </c>
      <c r="H10" s="24">
        <f t="shared" si="0"/>
        <v>105</v>
      </c>
      <c r="I10" s="12">
        <f t="shared" si="1"/>
        <v>2.9166666666666665</v>
      </c>
      <c r="J10" s="12">
        <f t="shared" si="2"/>
        <v>0.0547945205479452</v>
      </c>
      <c r="K10" s="12">
        <f t="shared" si="3"/>
        <v>107.97146118721462</v>
      </c>
      <c r="L10" s="12">
        <v>0</v>
      </c>
      <c r="M10" s="12">
        <v>6</v>
      </c>
      <c r="N10" s="12">
        <v>6</v>
      </c>
      <c r="O10" s="12">
        <v>0</v>
      </c>
      <c r="P10" s="12">
        <v>15</v>
      </c>
      <c r="Q10" s="12">
        <v>0</v>
      </c>
      <c r="R10" s="12">
        <v>0</v>
      </c>
      <c r="S10" s="13">
        <f t="shared" si="4"/>
        <v>119.97146118721462</v>
      </c>
      <c r="T10" s="12">
        <f t="shared" si="5"/>
        <v>15</v>
      </c>
      <c r="U10" s="19">
        <f t="shared" si="6"/>
        <v>104.97146118721462</v>
      </c>
    </row>
    <row r="11" spans="1:21" ht="12" customHeight="1">
      <c r="A11" s="2">
        <v>7</v>
      </c>
      <c r="B11" s="43" t="s">
        <v>75</v>
      </c>
      <c r="C11" s="14" t="s">
        <v>35</v>
      </c>
      <c r="D11" s="14" t="s">
        <v>38</v>
      </c>
      <c r="E11" s="12">
        <v>21</v>
      </c>
      <c r="F11" s="12">
        <v>4</v>
      </c>
      <c r="G11" s="12">
        <v>3</v>
      </c>
      <c r="H11" s="24">
        <f t="shared" si="0"/>
        <v>105</v>
      </c>
      <c r="I11" s="12">
        <f t="shared" si="1"/>
        <v>1.6666666666666667</v>
      </c>
      <c r="J11" s="12">
        <f t="shared" si="2"/>
        <v>0.0410958904109589</v>
      </c>
      <c r="K11" s="12">
        <f t="shared" si="3"/>
        <v>106.70776255707763</v>
      </c>
      <c r="L11" s="12">
        <v>0</v>
      </c>
      <c r="M11" s="12">
        <v>6</v>
      </c>
      <c r="N11" s="12">
        <v>6</v>
      </c>
      <c r="O11" s="12">
        <v>0</v>
      </c>
      <c r="P11" s="12">
        <v>15</v>
      </c>
      <c r="Q11" s="12">
        <v>0</v>
      </c>
      <c r="R11" s="12">
        <v>0</v>
      </c>
      <c r="S11" s="13">
        <f t="shared" si="4"/>
        <v>118.70776255707763</v>
      </c>
      <c r="T11" s="12">
        <f t="shared" si="5"/>
        <v>15</v>
      </c>
      <c r="U11" s="19">
        <f t="shared" si="6"/>
        <v>103.70776255707763</v>
      </c>
    </row>
    <row r="12" spans="1:21" ht="12" customHeight="1">
      <c r="A12" s="2">
        <v>8</v>
      </c>
      <c r="B12" s="14" t="s">
        <v>85</v>
      </c>
      <c r="C12" s="14" t="s">
        <v>35</v>
      </c>
      <c r="D12" s="14" t="s">
        <v>38</v>
      </c>
      <c r="E12" s="12">
        <v>20</v>
      </c>
      <c r="F12" s="12">
        <v>9</v>
      </c>
      <c r="G12" s="12">
        <v>12</v>
      </c>
      <c r="H12" s="24">
        <f t="shared" si="0"/>
        <v>100</v>
      </c>
      <c r="I12" s="12">
        <f t="shared" si="1"/>
        <v>3.75</v>
      </c>
      <c r="J12" s="12">
        <f t="shared" si="2"/>
        <v>0.1643835616438356</v>
      </c>
      <c r="K12" s="12">
        <f t="shared" si="3"/>
        <v>103.91438356164383</v>
      </c>
      <c r="L12" s="12">
        <v>0</v>
      </c>
      <c r="M12" s="12">
        <v>6</v>
      </c>
      <c r="N12" s="12">
        <v>6</v>
      </c>
      <c r="O12" s="12">
        <v>1</v>
      </c>
      <c r="P12" s="12">
        <v>15</v>
      </c>
      <c r="Q12" s="12">
        <v>0</v>
      </c>
      <c r="R12" s="12">
        <v>0</v>
      </c>
      <c r="S12" s="13">
        <f t="shared" si="4"/>
        <v>116.91438356164383</v>
      </c>
      <c r="T12" s="12">
        <f t="shared" si="5"/>
        <v>15</v>
      </c>
      <c r="U12" s="19">
        <f t="shared" si="6"/>
        <v>101.91438356164383</v>
      </c>
    </row>
    <row r="13" spans="1:21" ht="12" customHeight="1">
      <c r="A13" s="2">
        <v>9</v>
      </c>
      <c r="B13" s="14" t="s">
        <v>73</v>
      </c>
      <c r="C13" s="14" t="s">
        <v>35</v>
      </c>
      <c r="D13" s="14" t="s">
        <v>74</v>
      </c>
      <c r="E13" s="12">
        <v>16</v>
      </c>
      <c r="F13" s="12">
        <v>9</v>
      </c>
      <c r="G13" s="12">
        <v>0</v>
      </c>
      <c r="H13" s="24">
        <f t="shared" si="0"/>
        <v>80</v>
      </c>
      <c r="I13" s="12">
        <f t="shared" si="1"/>
        <v>3.75</v>
      </c>
      <c r="J13" s="12">
        <f t="shared" si="2"/>
        <v>0</v>
      </c>
      <c r="K13" s="12">
        <f t="shared" si="3"/>
        <v>83.75</v>
      </c>
      <c r="L13" s="12">
        <v>0</v>
      </c>
      <c r="M13" s="12">
        <v>6</v>
      </c>
      <c r="N13" s="12">
        <v>6</v>
      </c>
      <c r="O13" s="12">
        <v>0</v>
      </c>
      <c r="P13" s="12">
        <v>0</v>
      </c>
      <c r="Q13" s="12">
        <v>0</v>
      </c>
      <c r="R13" s="12">
        <v>0</v>
      </c>
      <c r="S13" s="13">
        <f t="shared" si="4"/>
        <v>95.75</v>
      </c>
      <c r="T13" s="12">
        <f t="shared" si="5"/>
        <v>0</v>
      </c>
      <c r="U13" s="19">
        <f t="shared" si="6"/>
        <v>95.75</v>
      </c>
    </row>
    <row r="14" spans="1:21" ht="12" customHeight="1">
      <c r="A14" s="2">
        <v>10</v>
      </c>
      <c r="B14" s="14" t="s">
        <v>109</v>
      </c>
      <c r="C14" s="14" t="s">
        <v>35</v>
      </c>
      <c r="D14" s="14" t="s">
        <v>74</v>
      </c>
      <c r="E14" s="12">
        <v>16</v>
      </c>
      <c r="F14" s="12">
        <v>1</v>
      </c>
      <c r="G14" s="12">
        <v>0</v>
      </c>
      <c r="H14" s="24">
        <f t="shared" si="0"/>
        <v>80</v>
      </c>
      <c r="I14" s="12">
        <f t="shared" si="1"/>
        <v>0.4166666666666667</v>
      </c>
      <c r="J14" s="12">
        <f t="shared" si="2"/>
        <v>0</v>
      </c>
      <c r="K14" s="12">
        <f t="shared" si="3"/>
        <v>80.41666666666667</v>
      </c>
      <c r="L14" s="12">
        <v>0</v>
      </c>
      <c r="M14" s="12">
        <v>6</v>
      </c>
      <c r="N14" s="12">
        <v>6</v>
      </c>
      <c r="O14" s="12">
        <v>0</v>
      </c>
      <c r="P14" s="12">
        <v>0</v>
      </c>
      <c r="Q14" s="12">
        <v>0</v>
      </c>
      <c r="R14" s="12">
        <v>0</v>
      </c>
      <c r="S14" s="13">
        <f t="shared" si="4"/>
        <v>92.41666666666667</v>
      </c>
      <c r="T14" s="12">
        <f t="shared" si="5"/>
        <v>0</v>
      </c>
      <c r="U14" s="19">
        <f t="shared" si="6"/>
        <v>92.41666666666667</v>
      </c>
    </row>
    <row r="15" spans="1:21" ht="12" customHeight="1">
      <c r="A15" s="2">
        <v>11</v>
      </c>
      <c r="B15" s="14" t="s">
        <v>83</v>
      </c>
      <c r="C15" s="14" t="s">
        <v>35</v>
      </c>
      <c r="D15" s="14" t="s">
        <v>74</v>
      </c>
      <c r="E15" s="12">
        <v>18</v>
      </c>
      <c r="F15" s="12">
        <v>11</v>
      </c>
      <c r="G15" s="12">
        <v>0</v>
      </c>
      <c r="H15" s="24">
        <f t="shared" si="0"/>
        <v>90</v>
      </c>
      <c r="I15" s="12">
        <f t="shared" si="1"/>
        <v>4.583333333333333</v>
      </c>
      <c r="J15" s="12">
        <f t="shared" si="2"/>
        <v>0</v>
      </c>
      <c r="K15" s="12">
        <f t="shared" si="3"/>
        <v>94.58333333333333</v>
      </c>
      <c r="L15" s="12">
        <v>0</v>
      </c>
      <c r="M15" s="12">
        <v>6</v>
      </c>
      <c r="N15" s="12">
        <v>6</v>
      </c>
      <c r="O15" s="12">
        <v>0</v>
      </c>
      <c r="P15" s="12">
        <v>15</v>
      </c>
      <c r="Q15" s="12">
        <v>0</v>
      </c>
      <c r="R15" s="12">
        <v>0</v>
      </c>
      <c r="S15" s="13">
        <f t="shared" si="4"/>
        <v>106.58333333333333</v>
      </c>
      <c r="T15" s="12">
        <f t="shared" si="5"/>
        <v>15</v>
      </c>
      <c r="U15" s="19">
        <f t="shared" si="6"/>
        <v>91.58333333333333</v>
      </c>
    </row>
    <row r="16" spans="1:21" ht="12" customHeight="1">
      <c r="A16" s="2">
        <v>12</v>
      </c>
      <c r="B16" s="14" t="s">
        <v>81</v>
      </c>
      <c r="C16" s="14" t="s">
        <v>35</v>
      </c>
      <c r="D16" s="14" t="s">
        <v>82</v>
      </c>
      <c r="E16" s="12">
        <v>18</v>
      </c>
      <c r="F16" s="12">
        <v>4</v>
      </c>
      <c r="G16" s="12">
        <v>16</v>
      </c>
      <c r="H16" s="24">
        <f t="shared" si="0"/>
        <v>90</v>
      </c>
      <c r="I16" s="12">
        <f t="shared" si="1"/>
        <v>1.6666666666666667</v>
      </c>
      <c r="J16" s="12">
        <f t="shared" si="2"/>
        <v>0.2191780821917808</v>
      </c>
      <c r="K16" s="12">
        <f t="shared" si="3"/>
        <v>91.88584474885845</v>
      </c>
      <c r="L16" s="12">
        <v>1</v>
      </c>
      <c r="M16" s="12">
        <v>0</v>
      </c>
      <c r="N16" s="12">
        <v>6</v>
      </c>
      <c r="O16" s="12">
        <v>0</v>
      </c>
      <c r="P16" s="12">
        <v>15</v>
      </c>
      <c r="Q16" s="12">
        <v>0</v>
      </c>
      <c r="R16" s="12">
        <v>0</v>
      </c>
      <c r="S16" s="13">
        <f t="shared" si="4"/>
        <v>97.88584474885845</v>
      </c>
      <c r="T16" s="12">
        <f t="shared" si="5"/>
        <v>16</v>
      </c>
      <c r="U16" s="19">
        <f t="shared" si="6"/>
        <v>81.88584474885845</v>
      </c>
    </row>
    <row r="17" spans="1:21" ht="12.75">
      <c r="A17" s="2">
        <v>13</v>
      </c>
      <c r="B17" s="14" t="s">
        <v>91</v>
      </c>
      <c r="C17" s="14" t="s">
        <v>35</v>
      </c>
      <c r="D17" s="14" t="s">
        <v>38</v>
      </c>
      <c r="E17" s="12">
        <v>13</v>
      </c>
      <c r="F17" s="12">
        <v>6</v>
      </c>
      <c r="G17" s="12">
        <v>0</v>
      </c>
      <c r="H17" s="24">
        <f t="shared" si="0"/>
        <v>65</v>
      </c>
      <c r="I17" s="12">
        <f t="shared" si="1"/>
        <v>2.5</v>
      </c>
      <c r="J17" s="12">
        <f t="shared" si="2"/>
        <v>0</v>
      </c>
      <c r="K17" s="12">
        <f t="shared" si="3"/>
        <v>67.5</v>
      </c>
      <c r="L17" s="12">
        <v>0</v>
      </c>
      <c r="M17" s="12">
        <v>6</v>
      </c>
      <c r="N17" s="12">
        <v>6</v>
      </c>
      <c r="O17" s="12">
        <v>0</v>
      </c>
      <c r="P17" s="12">
        <v>15</v>
      </c>
      <c r="Q17" s="12">
        <v>0</v>
      </c>
      <c r="R17" s="12">
        <v>0</v>
      </c>
      <c r="S17" s="13">
        <f t="shared" si="4"/>
        <v>79.5</v>
      </c>
      <c r="T17" s="12">
        <f t="shared" si="5"/>
        <v>15</v>
      </c>
      <c r="U17" s="19">
        <f t="shared" si="6"/>
        <v>64.5</v>
      </c>
    </row>
    <row r="18" spans="1:21" ht="14.25" customHeight="1">
      <c r="A18" s="2">
        <v>14</v>
      </c>
      <c r="B18" s="14" t="s">
        <v>180</v>
      </c>
      <c r="C18" s="14" t="s">
        <v>35</v>
      </c>
      <c r="D18" s="14" t="s">
        <v>38</v>
      </c>
      <c r="E18" s="46">
        <v>13</v>
      </c>
      <c r="F18" s="46">
        <v>6</v>
      </c>
      <c r="G18" s="46">
        <v>0</v>
      </c>
      <c r="H18" s="47">
        <f t="shared" si="0"/>
        <v>65</v>
      </c>
      <c r="I18" s="46">
        <f t="shared" si="1"/>
        <v>2.5</v>
      </c>
      <c r="J18" s="46">
        <f t="shared" si="2"/>
        <v>0</v>
      </c>
      <c r="K18" s="46">
        <f t="shared" si="3"/>
        <v>67.5</v>
      </c>
      <c r="L18" s="12">
        <v>0</v>
      </c>
      <c r="M18" s="12">
        <v>6</v>
      </c>
      <c r="N18" s="12">
        <v>0</v>
      </c>
      <c r="O18" s="12">
        <v>0</v>
      </c>
      <c r="P18" s="12">
        <v>15</v>
      </c>
      <c r="Q18" s="12">
        <v>0</v>
      </c>
      <c r="R18" s="12">
        <v>0</v>
      </c>
      <c r="S18" s="13">
        <f t="shared" si="4"/>
        <v>73.5</v>
      </c>
      <c r="T18" s="12">
        <f t="shared" si="5"/>
        <v>15</v>
      </c>
      <c r="U18" s="19">
        <f t="shared" si="6"/>
        <v>58.5</v>
      </c>
    </row>
    <row r="19" spans="1:21" ht="12.75">
      <c r="A19" s="2">
        <v>15</v>
      </c>
      <c r="B19" s="2" t="s">
        <v>159</v>
      </c>
      <c r="C19" s="2" t="s">
        <v>53</v>
      </c>
      <c r="D19" s="2" t="s">
        <v>82</v>
      </c>
      <c r="E19" s="12">
        <v>10</v>
      </c>
      <c r="F19" s="12">
        <v>5</v>
      </c>
      <c r="G19" s="12">
        <v>15</v>
      </c>
      <c r="H19" s="24">
        <f t="shared" si="0"/>
        <v>50</v>
      </c>
      <c r="I19" s="12">
        <f t="shared" si="1"/>
        <v>2.0833333333333335</v>
      </c>
      <c r="J19" s="12">
        <f t="shared" si="2"/>
        <v>0.2054794520547945</v>
      </c>
      <c r="K19" s="12">
        <f t="shared" si="3"/>
        <v>52.28881278538813</v>
      </c>
      <c r="L19" s="12">
        <v>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f t="shared" si="4"/>
        <v>52.28881278538813</v>
      </c>
      <c r="T19" s="12">
        <f t="shared" si="5"/>
        <v>1</v>
      </c>
      <c r="U19" s="19">
        <f t="shared" si="6"/>
        <v>51.28881278538813</v>
      </c>
    </row>
    <row r="20" spans="1:21" ht="14.25" customHeight="1">
      <c r="A20" s="2">
        <v>16</v>
      </c>
      <c r="B20" s="14" t="s">
        <v>79</v>
      </c>
      <c r="C20" s="14" t="s">
        <v>35</v>
      </c>
      <c r="D20" s="14" t="s">
        <v>74</v>
      </c>
      <c r="E20" s="46">
        <v>5</v>
      </c>
      <c r="F20" s="46">
        <v>2</v>
      </c>
      <c r="G20" s="46">
        <v>1</v>
      </c>
      <c r="H20" s="47">
        <f t="shared" si="0"/>
        <v>25</v>
      </c>
      <c r="I20" s="46">
        <f t="shared" si="1"/>
        <v>0.8333333333333334</v>
      </c>
      <c r="J20" s="46">
        <f t="shared" si="2"/>
        <v>0.0136986301369863</v>
      </c>
      <c r="K20" s="46">
        <f t="shared" si="3"/>
        <v>25.847031963470318</v>
      </c>
      <c r="L20" s="12">
        <v>0</v>
      </c>
      <c r="M20" s="12">
        <v>6</v>
      </c>
      <c r="N20" s="12">
        <v>6</v>
      </c>
      <c r="O20" s="12">
        <v>0</v>
      </c>
      <c r="P20" s="12">
        <v>15</v>
      </c>
      <c r="Q20" s="12">
        <v>0</v>
      </c>
      <c r="R20" s="12">
        <v>0</v>
      </c>
      <c r="S20" s="13">
        <f t="shared" si="4"/>
        <v>37.847031963470315</v>
      </c>
      <c r="T20" s="12">
        <f t="shared" si="5"/>
        <v>15</v>
      </c>
      <c r="U20" s="19">
        <f t="shared" si="6"/>
        <v>22.847031963470315</v>
      </c>
    </row>
    <row r="21" spans="1:21" ht="14.25" customHeight="1">
      <c r="A21" s="2">
        <v>17</v>
      </c>
      <c r="B21" s="14" t="s">
        <v>114</v>
      </c>
      <c r="C21" s="14" t="s">
        <v>35</v>
      </c>
      <c r="D21" s="14" t="s">
        <v>38</v>
      </c>
      <c r="E21" s="12">
        <v>3</v>
      </c>
      <c r="F21" s="12">
        <v>1</v>
      </c>
      <c r="G21" s="12">
        <v>3</v>
      </c>
      <c r="H21" s="24">
        <f t="shared" si="0"/>
        <v>15</v>
      </c>
      <c r="I21" s="12">
        <f t="shared" si="1"/>
        <v>0.4166666666666667</v>
      </c>
      <c r="J21" s="12">
        <f t="shared" si="2"/>
        <v>0.0410958904109589</v>
      </c>
      <c r="K21" s="12">
        <f t="shared" si="3"/>
        <v>15.457762557077626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f t="shared" si="4"/>
        <v>15.457762557077626</v>
      </c>
      <c r="T21" s="12">
        <f t="shared" si="5"/>
        <v>1</v>
      </c>
      <c r="U21" s="19">
        <f t="shared" si="6"/>
        <v>14.457762557077626</v>
      </c>
    </row>
    <row r="22" spans="1:21" ht="15" customHeight="1">
      <c r="A22" s="2">
        <v>18</v>
      </c>
      <c r="B22" s="14" t="s">
        <v>181</v>
      </c>
      <c r="C22" s="14" t="s">
        <v>35</v>
      </c>
      <c r="D22" s="14" t="s">
        <v>38</v>
      </c>
      <c r="E22" s="12">
        <v>0</v>
      </c>
      <c r="F22" s="12">
        <v>0</v>
      </c>
      <c r="G22" s="12">
        <v>18</v>
      </c>
      <c r="H22" s="24">
        <f t="shared" si="0"/>
        <v>0</v>
      </c>
      <c r="I22" s="12">
        <f t="shared" si="1"/>
        <v>0</v>
      </c>
      <c r="J22" s="12">
        <f t="shared" si="2"/>
        <v>0.2465753424657534</v>
      </c>
      <c r="K22" s="12">
        <f t="shared" si="3"/>
        <v>0.2465753424657534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>
        <f t="shared" si="4"/>
        <v>0.2465753424657534</v>
      </c>
      <c r="T22" s="12">
        <f t="shared" si="5"/>
        <v>0</v>
      </c>
      <c r="U22" s="19">
        <f t="shared" si="6"/>
        <v>0.2465753424657534</v>
      </c>
    </row>
    <row r="23" spans="1:21" ht="20.25">
      <c r="A23" s="2"/>
      <c r="B23" s="95" t="s">
        <v>69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25.5" customHeight="1">
      <c r="A24" s="100" t="s">
        <v>39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24" ht="12" customHeight="1">
      <c r="A25" s="2"/>
      <c r="B25" s="2"/>
      <c r="C25" s="2"/>
      <c r="D25" s="2"/>
      <c r="E25" s="104" t="s">
        <v>0</v>
      </c>
      <c r="F25" s="104"/>
      <c r="G25" s="104"/>
      <c r="H25" s="36"/>
      <c r="I25" s="36"/>
      <c r="J25" s="36"/>
      <c r="K25" s="36"/>
      <c r="L25" s="99" t="s">
        <v>1</v>
      </c>
      <c r="M25" s="99"/>
      <c r="N25" s="2"/>
      <c r="O25" s="2"/>
      <c r="P25" s="103" t="s">
        <v>2</v>
      </c>
      <c r="Q25" s="103"/>
      <c r="R25" s="2"/>
      <c r="S25" s="2"/>
      <c r="T25" s="2"/>
      <c r="U25" s="2"/>
      <c r="X25" s="63"/>
    </row>
    <row r="26" spans="1:21" ht="36" customHeight="1">
      <c r="A26" s="31" t="s">
        <v>3</v>
      </c>
      <c r="B26" s="35" t="s">
        <v>4</v>
      </c>
      <c r="C26" s="30" t="s">
        <v>5</v>
      </c>
      <c r="D26" s="27" t="s">
        <v>28</v>
      </c>
      <c r="E26" s="3" t="s">
        <v>6</v>
      </c>
      <c r="F26" s="3" t="s">
        <v>7</v>
      </c>
      <c r="G26" s="3" t="s">
        <v>8</v>
      </c>
      <c r="H26" s="23" t="s">
        <v>9</v>
      </c>
      <c r="I26" s="4" t="s">
        <v>10</v>
      </c>
      <c r="J26" s="4" t="s">
        <v>11</v>
      </c>
      <c r="K26" s="5" t="s">
        <v>12</v>
      </c>
      <c r="L26" s="6" t="s">
        <v>13</v>
      </c>
      <c r="M26" s="7" t="s">
        <v>14</v>
      </c>
      <c r="N26" s="25" t="s">
        <v>15</v>
      </c>
      <c r="O26" s="8" t="s">
        <v>16</v>
      </c>
      <c r="P26" s="6" t="s">
        <v>17</v>
      </c>
      <c r="Q26" s="7" t="s">
        <v>18</v>
      </c>
      <c r="R26" s="9" t="s">
        <v>19</v>
      </c>
      <c r="S26" s="10" t="s">
        <v>20</v>
      </c>
      <c r="T26" s="6" t="s">
        <v>21</v>
      </c>
      <c r="U26" s="7" t="s">
        <v>22</v>
      </c>
    </row>
    <row r="27" spans="1:21" ht="12" customHeight="1">
      <c r="A27" s="2">
        <v>1</v>
      </c>
      <c r="B27" s="48" t="s">
        <v>205</v>
      </c>
      <c r="C27" s="14" t="s">
        <v>206</v>
      </c>
      <c r="D27" s="15" t="s">
        <v>37</v>
      </c>
      <c r="E27" s="12">
        <v>26</v>
      </c>
      <c r="F27" s="12">
        <v>10</v>
      </c>
      <c r="G27" s="12">
        <v>17</v>
      </c>
      <c r="H27" s="24">
        <f aca="true" t="shared" si="7" ref="H27:H51">SUM(E27*5)</f>
        <v>130</v>
      </c>
      <c r="I27" s="12">
        <f aca="true" t="shared" si="8" ref="I27:I51">SUM(F27*5/12)</f>
        <v>4.166666666666667</v>
      </c>
      <c r="J27" s="12">
        <f aca="true" t="shared" si="9" ref="J27:J51">SUM(G27*5/365)</f>
        <v>0.2328767123287671</v>
      </c>
      <c r="K27" s="12">
        <f aca="true" t="shared" si="10" ref="K27:K51">SUM(H27:J27)</f>
        <v>134.39954337899542</v>
      </c>
      <c r="L27" s="12">
        <v>0</v>
      </c>
      <c r="M27" s="12">
        <v>6</v>
      </c>
      <c r="N27" s="12">
        <v>6</v>
      </c>
      <c r="O27" s="12">
        <v>0</v>
      </c>
      <c r="P27" s="12">
        <v>0</v>
      </c>
      <c r="Q27" s="12">
        <v>0</v>
      </c>
      <c r="R27" s="12">
        <v>0</v>
      </c>
      <c r="S27" s="13">
        <f aca="true" t="shared" si="11" ref="S27:S51">SUM(K27,M27,N27,O27,Q27,R27)</f>
        <v>146.39954337899542</v>
      </c>
      <c r="T27" s="12">
        <f aca="true" t="shared" si="12" ref="T27:T38">SUM(L27,P27)</f>
        <v>0</v>
      </c>
      <c r="U27" s="19">
        <f aca="true" t="shared" si="13" ref="U27:U51">SUM(S27-T27)</f>
        <v>146.39954337899542</v>
      </c>
    </row>
    <row r="28" spans="1:21" ht="12" customHeight="1">
      <c r="A28" s="2">
        <v>4</v>
      </c>
      <c r="B28" s="43" t="s">
        <v>144</v>
      </c>
      <c r="C28" s="14" t="s">
        <v>88</v>
      </c>
      <c r="D28" s="14" t="s">
        <v>38</v>
      </c>
      <c r="E28" s="12">
        <v>26</v>
      </c>
      <c r="F28" s="12">
        <v>0</v>
      </c>
      <c r="G28" s="12">
        <v>8</v>
      </c>
      <c r="H28" s="24">
        <f t="shared" si="7"/>
        <v>130</v>
      </c>
      <c r="I28" s="12">
        <f t="shared" si="8"/>
        <v>0</v>
      </c>
      <c r="J28" s="12">
        <f t="shared" si="9"/>
        <v>0.1095890410958904</v>
      </c>
      <c r="K28" s="12">
        <f t="shared" si="10"/>
        <v>130.1095890410959</v>
      </c>
      <c r="L28" s="12">
        <v>0</v>
      </c>
      <c r="M28" s="12">
        <v>6</v>
      </c>
      <c r="N28" s="12">
        <v>6</v>
      </c>
      <c r="O28" s="12">
        <v>0</v>
      </c>
      <c r="P28" s="12">
        <v>0</v>
      </c>
      <c r="Q28" s="12">
        <v>0</v>
      </c>
      <c r="R28" s="12">
        <v>0</v>
      </c>
      <c r="S28" s="13">
        <f t="shared" si="11"/>
        <v>142.1095890410959</v>
      </c>
      <c r="T28" s="12">
        <f t="shared" si="12"/>
        <v>0</v>
      </c>
      <c r="U28" s="19">
        <f t="shared" si="13"/>
        <v>142.1095890410959</v>
      </c>
    </row>
    <row r="29" spans="1:21" ht="12" customHeight="1">
      <c r="A29" s="2">
        <v>2</v>
      </c>
      <c r="B29" s="88" t="s">
        <v>195</v>
      </c>
      <c r="C29" s="86" t="s">
        <v>186</v>
      </c>
      <c r="D29" s="14" t="s">
        <v>38</v>
      </c>
      <c r="E29" s="12">
        <v>28</v>
      </c>
      <c r="F29" s="12">
        <v>8</v>
      </c>
      <c r="G29" s="12">
        <v>29</v>
      </c>
      <c r="H29" s="24">
        <f t="shared" si="7"/>
        <v>140</v>
      </c>
      <c r="I29" s="12">
        <f t="shared" si="8"/>
        <v>3.3333333333333335</v>
      </c>
      <c r="J29" s="12">
        <f t="shared" si="9"/>
        <v>0.3972602739726027</v>
      </c>
      <c r="K29" s="12">
        <f t="shared" si="10"/>
        <v>143.73059360730593</v>
      </c>
      <c r="L29" s="12">
        <v>0</v>
      </c>
      <c r="M29" s="12">
        <v>6</v>
      </c>
      <c r="N29" s="12">
        <v>6</v>
      </c>
      <c r="O29" s="12">
        <v>0</v>
      </c>
      <c r="P29" s="12">
        <v>15</v>
      </c>
      <c r="Q29" s="12">
        <v>0</v>
      </c>
      <c r="R29" s="12">
        <v>0</v>
      </c>
      <c r="S29" s="13">
        <f t="shared" si="11"/>
        <v>155.73059360730593</v>
      </c>
      <c r="T29" s="12">
        <f t="shared" si="12"/>
        <v>15</v>
      </c>
      <c r="U29" s="19">
        <f t="shared" si="13"/>
        <v>140.73059360730593</v>
      </c>
    </row>
    <row r="30" spans="1:21" ht="12" customHeight="1">
      <c r="A30" s="2">
        <v>3</v>
      </c>
      <c r="B30" s="48" t="s">
        <v>220</v>
      </c>
      <c r="C30" s="14" t="s">
        <v>207</v>
      </c>
      <c r="D30" s="14" t="s">
        <v>48</v>
      </c>
      <c r="E30" s="12">
        <v>25</v>
      </c>
      <c r="F30" s="12">
        <v>7</v>
      </c>
      <c r="G30" s="12">
        <v>19</v>
      </c>
      <c r="H30" s="24">
        <f t="shared" si="7"/>
        <v>125</v>
      </c>
      <c r="I30" s="12">
        <f t="shared" si="8"/>
        <v>2.9166666666666665</v>
      </c>
      <c r="J30" s="12">
        <f t="shared" si="9"/>
        <v>0.2602739726027397</v>
      </c>
      <c r="K30" s="12">
        <f t="shared" si="10"/>
        <v>128.17694063926942</v>
      </c>
      <c r="L30" s="12">
        <v>0</v>
      </c>
      <c r="M30" s="12">
        <v>6</v>
      </c>
      <c r="N30" s="12">
        <v>6</v>
      </c>
      <c r="O30" s="12">
        <v>0</v>
      </c>
      <c r="P30" s="12">
        <v>0</v>
      </c>
      <c r="Q30" s="12">
        <v>0</v>
      </c>
      <c r="R30" s="12">
        <v>0</v>
      </c>
      <c r="S30" s="13">
        <f t="shared" si="11"/>
        <v>140.17694063926942</v>
      </c>
      <c r="T30" s="12">
        <f t="shared" si="12"/>
        <v>0</v>
      </c>
      <c r="U30" s="19">
        <f t="shared" si="13"/>
        <v>140.17694063926942</v>
      </c>
    </row>
    <row r="31" spans="1:21" ht="12" customHeight="1">
      <c r="A31" s="2">
        <v>5</v>
      </c>
      <c r="B31" s="48" t="s">
        <v>147</v>
      </c>
      <c r="C31" s="14" t="s">
        <v>148</v>
      </c>
      <c r="D31" s="14" t="s">
        <v>37</v>
      </c>
      <c r="E31" s="12">
        <v>27</v>
      </c>
      <c r="F31" s="12">
        <v>9</v>
      </c>
      <c r="G31" s="12">
        <v>6</v>
      </c>
      <c r="H31" s="24">
        <f t="shared" si="7"/>
        <v>135</v>
      </c>
      <c r="I31" s="12">
        <f t="shared" si="8"/>
        <v>3.75</v>
      </c>
      <c r="J31" s="12">
        <f t="shared" si="9"/>
        <v>0.0821917808219178</v>
      </c>
      <c r="K31" s="12">
        <f t="shared" si="10"/>
        <v>138.83219178082192</v>
      </c>
      <c r="L31" s="12">
        <v>0</v>
      </c>
      <c r="M31" s="12">
        <v>0</v>
      </c>
      <c r="N31" s="12">
        <v>6</v>
      </c>
      <c r="O31" s="12">
        <v>0</v>
      </c>
      <c r="P31" s="12">
        <v>25</v>
      </c>
      <c r="Q31" s="12">
        <v>0</v>
      </c>
      <c r="R31" s="12">
        <v>0</v>
      </c>
      <c r="S31" s="13">
        <f t="shared" si="11"/>
        <v>144.83219178082192</v>
      </c>
      <c r="T31" s="12">
        <f t="shared" si="12"/>
        <v>25</v>
      </c>
      <c r="U31" s="19">
        <f t="shared" si="13"/>
        <v>119.83219178082192</v>
      </c>
    </row>
    <row r="32" spans="1:21" ht="12" customHeight="1">
      <c r="A32" s="2">
        <v>6</v>
      </c>
      <c r="B32" s="43" t="s">
        <v>242</v>
      </c>
      <c r="C32" s="14" t="s">
        <v>207</v>
      </c>
      <c r="D32" s="26" t="s">
        <v>187</v>
      </c>
      <c r="E32" s="12">
        <v>22</v>
      </c>
      <c r="F32" s="12">
        <v>8</v>
      </c>
      <c r="G32" s="12">
        <v>18</v>
      </c>
      <c r="H32" s="24">
        <f t="shared" si="7"/>
        <v>110</v>
      </c>
      <c r="I32" s="12">
        <f t="shared" si="8"/>
        <v>3.3333333333333335</v>
      </c>
      <c r="J32" s="12">
        <f t="shared" si="9"/>
        <v>0.2465753424657534</v>
      </c>
      <c r="K32" s="12">
        <f t="shared" si="10"/>
        <v>113.57990867579908</v>
      </c>
      <c r="L32" s="12">
        <v>0</v>
      </c>
      <c r="M32" s="12">
        <v>6</v>
      </c>
      <c r="N32" s="12">
        <v>6</v>
      </c>
      <c r="O32" s="12">
        <v>0</v>
      </c>
      <c r="P32" s="12">
        <v>15</v>
      </c>
      <c r="Q32" s="12">
        <v>0</v>
      </c>
      <c r="R32" s="12">
        <v>0</v>
      </c>
      <c r="S32" s="13">
        <f t="shared" si="11"/>
        <v>125.57990867579908</v>
      </c>
      <c r="T32" s="12">
        <f t="shared" si="12"/>
        <v>15</v>
      </c>
      <c r="U32" s="19">
        <f t="shared" si="13"/>
        <v>110.57990867579908</v>
      </c>
    </row>
    <row r="33" spans="1:21" ht="12" customHeight="1">
      <c r="A33" s="2">
        <v>7</v>
      </c>
      <c r="B33" s="48" t="s">
        <v>87</v>
      </c>
      <c r="C33" s="14" t="s">
        <v>88</v>
      </c>
      <c r="D33" s="14" t="s">
        <v>74</v>
      </c>
      <c r="E33" s="12">
        <v>17</v>
      </c>
      <c r="F33" s="12">
        <v>4</v>
      </c>
      <c r="G33" s="12">
        <v>0</v>
      </c>
      <c r="H33" s="24">
        <f t="shared" si="7"/>
        <v>85</v>
      </c>
      <c r="I33" s="12">
        <f t="shared" si="8"/>
        <v>1.6666666666666667</v>
      </c>
      <c r="J33" s="12">
        <f t="shared" si="9"/>
        <v>0</v>
      </c>
      <c r="K33" s="12">
        <f t="shared" si="10"/>
        <v>86.66666666666667</v>
      </c>
      <c r="L33" s="12">
        <v>0</v>
      </c>
      <c r="M33" s="12">
        <v>6</v>
      </c>
      <c r="N33" s="12">
        <v>6</v>
      </c>
      <c r="O33" s="12">
        <v>0</v>
      </c>
      <c r="P33" s="12">
        <v>0</v>
      </c>
      <c r="Q33" s="12">
        <v>0</v>
      </c>
      <c r="R33" s="12">
        <v>0</v>
      </c>
      <c r="S33" s="13">
        <f t="shared" si="11"/>
        <v>98.66666666666667</v>
      </c>
      <c r="T33" s="12">
        <f t="shared" si="12"/>
        <v>0</v>
      </c>
      <c r="U33" s="19">
        <f t="shared" si="13"/>
        <v>98.66666666666667</v>
      </c>
    </row>
    <row r="34" spans="1:21" ht="12" customHeight="1">
      <c r="A34" s="2">
        <v>8</v>
      </c>
      <c r="B34" s="43" t="s">
        <v>149</v>
      </c>
      <c r="C34" s="14" t="s">
        <v>148</v>
      </c>
      <c r="D34" s="14" t="s">
        <v>37</v>
      </c>
      <c r="E34" s="12">
        <v>15</v>
      </c>
      <c r="F34" s="12">
        <v>4</v>
      </c>
      <c r="G34" s="12">
        <v>10</v>
      </c>
      <c r="H34" s="24">
        <f t="shared" si="7"/>
        <v>75</v>
      </c>
      <c r="I34" s="12">
        <f t="shared" si="8"/>
        <v>1.6666666666666667</v>
      </c>
      <c r="J34" s="12">
        <f t="shared" si="9"/>
        <v>0.136986301369863</v>
      </c>
      <c r="K34" s="12">
        <f t="shared" si="10"/>
        <v>76.80365296803653</v>
      </c>
      <c r="L34" s="12">
        <v>0</v>
      </c>
      <c r="M34" s="12">
        <v>6</v>
      </c>
      <c r="N34" s="12">
        <v>6</v>
      </c>
      <c r="O34" s="12">
        <v>0</v>
      </c>
      <c r="P34" s="12">
        <v>0</v>
      </c>
      <c r="Q34" s="12">
        <v>0</v>
      </c>
      <c r="R34" s="12">
        <v>0</v>
      </c>
      <c r="S34" s="13">
        <f t="shared" si="11"/>
        <v>88.80365296803653</v>
      </c>
      <c r="T34" s="12">
        <f t="shared" si="12"/>
        <v>0</v>
      </c>
      <c r="U34" s="19">
        <f t="shared" si="13"/>
        <v>88.80365296803653</v>
      </c>
    </row>
    <row r="35" spans="1:21" ht="12" customHeight="1">
      <c r="A35" s="2">
        <v>9</v>
      </c>
      <c r="B35" s="48" t="s">
        <v>155</v>
      </c>
      <c r="C35" s="14" t="s">
        <v>156</v>
      </c>
      <c r="D35" s="49" t="s">
        <v>37</v>
      </c>
      <c r="E35" s="12">
        <v>17</v>
      </c>
      <c r="F35" s="12">
        <v>10</v>
      </c>
      <c r="G35" s="12">
        <v>13</v>
      </c>
      <c r="H35" s="24">
        <f t="shared" si="7"/>
        <v>85</v>
      </c>
      <c r="I35" s="12">
        <f t="shared" si="8"/>
        <v>4.166666666666667</v>
      </c>
      <c r="J35" s="12">
        <f t="shared" si="9"/>
        <v>0.1780821917808219</v>
      </c>
      <c r="K35" s="12">
        <f t="shared" si="10"/>
        <v>89.34474885844749</v>
      </c>
      <c r="L35" s="12">
        <v>0</v>
      </c>
      <c r="M35" s="12">
        <v>6</v>
      </c>
      <c r="N35" s="12">
        <v>6</v>
      </c>
      <c r="O35" s="12">
        <v>0</v>
      </c>
      <c r="P35" s="12">
        <v>15</v>
      </c>
      <c r="Q35" s="12">
        <v>0</v>
      </c>
      <c r="R35" s="12">
        <v>0</v>
      </c>
      <c r="S35" s="13">
        <f t="shared" si="11"/>
        <v>101.34474885844749</v>
      </c>
      <c r="T35" s="12">
        <f t="shared" si="12"/>
        <v>15</v>
      </c>
      <c r="U35" s="19">
        <f t="shared" si="13"/>
        <v>86.34474885844749</v>
      </c>
    </row>
    <row r="36" spans="1:21" ht="12" customHeight="1">
      <c r="A36" s="2">
        <v>10</v>
      </c>
      <c r="B36" s="48" t="s">
        <v>142</v>
      </c>
      <c r="C36" s="14" t="s">
        <v>143</v>
      </c>
      <c r="D36" s="49" t="s">
        <v>37</v>
      </c>
      <c r="E36" s="12">
        <v>13</v>
      </c>
      <c r="F36" s="12">
        <v>8</v>
      </c>
      <c r="G36" s="12">
        <v>15</v>
      </c>
      <c r="H36" s="24">
        <f t="shared" si="7"/>
        <v>65</v>
      </c>
      <c r="I36" s="12">
        <f t="shared" si="8"/>
        <v>3.3333333333333335</v>
      </c>
      <c r="J36" s="12">
        <f t="shared" si="9"/>
        <v>0.2054794520547945</v>
      </c>
      <c r="K36" s="12">
        <f t="shared" si="10"/>
        <v>68.53881278538812</v>
      </c>
      <c r="L36" s="12">
        <v>0</v>
      </c>
      <c r="M36" s="12">
        <v>6</v>
      </c>
      <c r="N36" s="12">
        <v>6</v>
      </c>
      <c r="O36" s="12">
        <v>0</v>
      </c>
      <c r="P36" s="12">
        <v>0</v>
      </c>
      <c r="Q36" s="12">
        <v>0</v>
      </c>
      <c r="R36" s="12">
        <v>0</v>
      </c>
      <c r="S36" s="13">
        <f t="shared" si="11"/>
        <v>80.53881278538812</v>
      </c>
      <c r="T36" s="12">
        <f t="shared" si="12"/>
        <v>0</v>
      </c>
      <c r="U36" s="19">
        <f t="shared" si="13"/>
        <v>80.53881278538812</v>
      </c>
    </row>
    <row r="37" spans="1:21" ht="12" customHeight="1">
      <c r="A37" s="2">
        <v>11</v>
      </c>
      <c r="B37" s="48" t="s">
        <v>153</v>
      </c>
      <c r="C37" s="14" t="s">
        <v>154</v>
      </c>
      <c r="D37" s="14" t="s">
        <v>37</v>
      </c>
      <c r="E37" s="12">
        <v>13</v>
      </c>
      <c r="F37" s="12">
        <v>10</v>
      </c>
      <c r="G37" s="12">
        <v>19</v>
      </c>
      <c r="H37" s="24">
        <f t="shared" si="7"/>
        <v>65</v>
      </c>
      <c r="I37" s="12">
        <f t="shared" si="8"/>
        <v>4.166666666666667</v>
      </c>
      <c r="J37" s="12">
        <f t="shared" si="9"/>
        <v>0.2602739726027397</v>
      </c>
      <c r="K37" s="12">
        <f t="shared" si="10"/>
        <v>69.42694063926942</v>
      </c>
      <c r="L37" s="12">
        <v>1</v>
      </c>
      <c r="M37" s="12">
        <v>6</v>
      </c>
      <c r="N37" s="12">
        <v>6</v>
      </c>
      <c r="O37" s="12">
        <v>0</v>
      </c>
      <c r="P37" s="12">
        <v>0</v>
      </c>
      <c r="Q37" s="12">
        <v>0</v>
      </c>
      <c r="R37" s="12">
        <v>0</v>
      </c>
      <c r="S37" s="13">
        <f t="shared" si="11"/>
        <v>81.42694063926942</v>
      </c>
      <c r="T37" s="12">
        <f t="shared" si="12"/>
        <v>1</v>
      </c>
      <c r="U37" s="19">
        <f t="shared" si="13"/>
        <v>80.42694063926942</v>
      </c>
    </row>
    <row r="38" spans="1:21" ht="12" customHeight="1">
      <c r="A38" s="2">
        <v>12</v>
      </c>
      <c r="B38" s="43" t="s">
        <v>104</v>
      </c>
      <c r="C38" s="2" t="s">
        <v>106</v>
      </c>
      <c r="D38" s="14" t="s">
        <v>37</v>
      </c>
      <c r="E38" s="12">
        <v>13</v>
      </c>
      <c r="F38" s="12">
        <v>1</v>
      </c>
      <c r="G38" s="12">
        <v>19</v>
      </c>
      <c r="H38" s="24">
        <f t="shared" si="7"/>
        <v>65</v>
      </c>
      <c r="I38" s="12">
        <f t="shared" si="8"/>
        <v>0.4166666666666667</v>
      </c>
      <c r="J38" s="12">
        <f t="shared" si="9"/>
        <v>0.2602739726027397</v>
      </c>
      <c r="K38" s="12">
        <f t="shared" si="10"/>
        <v>65.67694063926942</v>
      </c>
      <c r="L38" s="12">
        <v>0</v>
      </c>
      <c r="M38" s="12">
        <v>6</v>
      </c>
      <c r="N38" s="12">
        <v>6</v>
      </c>
      <c r="O38" s="12">
        <v>0</v>
      </c>
      <c r="P38" s="12">
        <v>0</v>
      </c>
      <c r="Q38" s="12">
        <v>0</v>
      </c>
      <c r="R38" s="12">
        <v>0</v>
      </c>
      <c r="S38" s="13">
        <f t="shared" si="11"/>
        <v>77.67694063926942</v>
      </c>
      <c r="T38" s="12">
        <f t="shared" si="12"/>
        <v>0</v>
      </c>
      <c r="U38" s="19">
        <f t="shared" si="13"/>
        <v>77.67694063926942</v>
      </c>
    </row>
    <row r="39" spans="1:21" ht="11.25" customHeight="1">
      <c r="A39" s="2">
        <v>13</v>
      </c>
      <c r="B39" s="21" t="s">
        <v>110</v>
      </c>
      <c r="C39" s="2" t="s">
        <v>111</v>
      </c>
      <c r="D39" s="49" t="s">
        <v>47</v>
      </c>
      <c r="E39" s="12">
        <v>14</v>
      </c>
      <c r="F39" s="12">
        <v>7</v>
      </c>
      <c r="G39" s="12">
        <v>15</v>
      </c>
      <c r="H39" s="24">
        <f t="shared" si="7"/>
        <v>70</v>
      </c>
      <c r="I39" s="12">
        <f t="shared" si="8"/>
        <v>2.9166666666666665</v>
      </c>
      <c r="J39" s="12">
        <f t="shared" si="9"/>
        <v>0.2054794520547945</v>
      </c>
      <c r="K39" s="12">
        <f t="shared" si="10"/>
        <v>73.12214611872146</v>
      </c>
      <c r="L39" s="12">
        <v>0</v>
      </c>
      <c r="M39" s="12">
        <v>6</v>
      </c>
      <c r="N39" s="12">
        <v>6</v>
      </c>
      <c r="O39" s="12">
        <v>0</v>
      </c>
      <c r="P39" s="12">
        <v>15</v>
      </c>
      <c r="Q39" s="12">
        <v>0</v>
      </c>
      <c r="R39" s="12">
        <v>0</v>
      </c>
      <c r="S39" s="13">
        <f t="shared" si="11"/>
        <v>85.12214611872146</v>
      </c>
      <c r="T39" s="12">
        <v>15</v>
      </c>
      <c r="U39" s="19">
        <f t="shared" si="13"/>
        <v>70.12214611872146</v>
      </c>
    </row>
    <row r="40" spans="1:27" ht="12" customHeight="1">
      <c r="A40" s="2">
        <v>14</v>
      </c>
      <c r="B40" s="48" t="s">
        <v>218</v>
      </c>
      <c r="C40" s="14" t="s">
        <v>207</v>
      </c>
      <c r="D40" s="49" t="s">
        <v>38</v>
      </c>
      <c r="E40" s="12">
        <v>11</v>
      </c>
      <c r="F40" s="12">
        <v>1</v>
      </c>
      <c r="G40" s="12">
        <v>29</v>
      </c>
      <c r="H40" s="24">
        <f t="shared" si="7"/>
        <v>55</v>
      </c>
      <c r="I40" s="12">
        <f t="shared" si="8"/>
        <v>0.4166666666666667</v>
      </c>
      <c r="J40" s="12">
        <f t="shared" si="9"/>
        <v>0.3972602739726027</v>
      </c>
      <c r="K40" s="12">
        <f t="shared" si="10"/>
        <v>55.81392694063927</v>
      </c>
      <c r="L40" s="12">
        <v>0</v>
      </c>
      <c r="M40" s="12">
        <v>6</v>
      </c>
      <c r="N40" s="12">
        <v>6</v>
      </c>
      <c r="O40" s="12">
        <v>0</v>
      </c>
      <c r="P40" s="12">
        <v>0</v>
      </c>
      <c r="Q40" s="12">
        <v>0</v>
      </c>
      <c r="R40" s="12">
        <v>0</v>
      </c>
      <c r="S40" s="13">
        <f t="shared" si="11"/>
        <v>67.81392694063928</v>
      </c>
      <c r="T40" s="12">
        <f aca="true" t="shared" si="14" ref="T40:T49">SUM(L40,P40)</f>
        <v>0</v>
      </c>
      <c r="U40" s="19">
        <f t="shared" si="13"/>
        <v>67.81392694063928</v>
      </c>
      <c r="V40" s="33"/>
      <c r="W40" s="64"/>
      <c r="X40" s="64"/>
      <c r="Y40" s="64"/>
      <c r="Z40" s="64"/>
      <c r="AA40" s="64"/>
    </row>
    <row r="41" spans="1:27" ht="12" customHeight="1">
      <c r="A41" s="2">
        <v>15</v>
      </c>
      <c r="B41" s="48" t="s">
        <v>196</v>
      </c>
      <c r="C41" s="14" t="s">
        <v>197</v>
      </c>
      <c r="D41" s="15" t="s">
        <v>37</v>
      </c>
      <c r="E41" s="12">
        <v>9</v>
      </c>
      <c r="F41" s="12">
        <v>4</v>
      </c>
      <c r="G41" s="12">
        <v>24</v>
      </c>
      <c r="H41" s="24">
        <f t="shared" si="7"/>
        <v>45</v>
      </c>
      <c r="I41" s="12">
        <f t="shared" si="8"/>
        <v>1.6666666666666667</v>
      </c>
      <c r="J41" s="12">
        <f t="shared" si="9"/>
        <v>0.3287671232876712</v>
      </c>
      <c r="K41" s="12">
        <f t="shared" si="10"/>
        <v>46.99543378995433</v>
      </c>
      <c r="L41" s="12">
        <v>0</v>
      </c>
      <c r="M41" s="12">
        <v>6</v>
      </c>
      <c r="N41" s="12">
        <v>6</v>
      </c>
      <c r="O41" s="12">
        <v>0</v>
      </c>
      <c r="P41" s="12">
        <v>0</v>
      </c>
      <c r="Q41" s="12">
        <v>0</v>
      </c>
      <c r="R41" s="12">
        <v>0</v>
      </c>
      <c r="S41" s="13">
        <f t="shared" si="11"/>
        <v>58.99543378995433</v>
      </c>
      <c r="T41" s="12">
        <f t="shared" si="14"/>
        <v>0</v>
      </c>
      <c r="U41" s="19">
        <f t="shared" si="13"/>
        <v>58.99543378995433</v>
      </c>
      <c r="V41" s="33"/>
      <c r="W41" s="64"/>
      <c r="X41" s="64"/>
      <c r="Y41" s="64"/>
      <c r="Z41" s="64"/>
      <c r="AA41" s="64"/>
    </row>
    <row r="42" spans="1:27" ht="12" customHeight="1">
      <c r="A42" s="2">
        <v>16</v>
      </c>
      <c r="B42" s="48" t="s">
        <v>160</v>
      </c>
      <c r="C42" s="15" t="s">
        <v>146</v>
      </c>
      <c r="D42" s="15" t="s">
        <v>37</v>
      </c>
      <c r="E42" s="46">
        <v>8</v>
      </c>
      <c r="F42" s="46">
        <v>4</v>
      </c>
      <c r="G42" s="46">
        <v>4</v>
      </c>
      <c r="H42" s="47">
        <f t="shared" si="7"/>
        <v>40</v>
      </c>
      <c r="I42" s="46">
        <f t="shared" si="8"/>
        <v>1.6666666666666667</v>
      </c>
      <c r="J42" s="46">
        <f t="shared" si="9"/>
        <v>0.0547945205479452</v>
      </c>
      <c r="K42" s="46">
        <f t="shared" si="10"/>
        <v>41.72146118721461</v>
      </c>
      <c r="L42" s="46">
        <v>0</v>
      </c>
      <c r="M42" s="46">
        <v>6</v>
      </c>
      <c r="N42" s="46">
        <v>6</v>
      </c>
      <c r="O42" s="46">
        <v>0</v>
      </c>
      <c r="P42" s="46">
        <v>0</v>
      </c>
      <c r="Q42" s="46">
        <v>0</v>
      </c>
      <c r="R42" s="46">
        <v>0</v>
      </c>
      <c r="S42" s="61">
        <f t="shared" si="11"/>
        <v>53.72146118721461</v>
      </c>
      <c r="T42" s="46">
        <f t="shared" si="14"/>
        <v>0</v>
      </c>
      <c r="U42" s="62">
        <f t="shared" si="13"/>
        <v>53.72146118721461</v>
      </c>
      <c r="V42" s="33"/>
      <c r="W42" s="64"/>
      <c r="X42" s="64"/>
      <c r="Y42" s="64"/>
      <c r="Z42" s="64"/>
      <c r="AA42" s="64"/>
    </row>
    <row r="43" spans="1:22" ht="12" customHeight="1">
      <c r="A43" s="2">
        <v>17</v>
      </c>
      <c r="B43" s="48" t="s">
        <v>150</v>
      </c>
      <c r="C43" s="14" t="s">
        <v>146</v>
      </c>
      <c r="D43" s="14" t="s">
        <v>37</v>
      </c>
      <c r="E43" s="12">
        <v>10</v>
      </c>
      <c r="F43" s="12">
        <v>1</v>
      </c>
      <c r="G43" s="12">
        <v>29</v>
      </c>
      <c r="H43" s="24">
        <f t="shared" si="7"/>
        <v>50</v>
      </c>
      <c r="I43" s="12">
        <f t="shared" si="8"/>
        <v>0.4166666666666667</v>
      </c>
      <c r="J43" s="12">
        <f t="shared" si="9"/>
        <v>0.3972602739726027</v>
      </c>
      <c r="K43" s="12">
        <f t="shared" si="10"/>
        <v>50.81392694063927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f t="shared" si="11"/>
        <v>50.81392694063927</v>
      </c>
      <c r="T43" s="12">
        <f t="shared" si="14"/>
        <v>0</v>
      </c>
      <c r="U43" s="19">
        <f t="shared" si="13"/>
        <v>50.81392694063927</v>
      </c>
      <c r="V43" s="33"/>
    </row>
    <row r="44" spans="1:21" ht="12" customHeight="1">
      <c r="A44" s="2">
        <v>18</v>
      </c>
      <c r="B44" s="48" t="s">
        <v>204</v>
      </c>
      <c r="C44" s="14" t="s">
        <v>199</v>
      </c>
      <c r="D44" s="14" t="s">
        <v>37</v>
      </c>
      <c r="E44" s="12">
        <v>9</v>
      </c>
      <c r="F44" s="12">
        <v>11</v>
      </c>
      <c r="G44" s="12">
        <v>17</v>
      </c>
      <c r="H44" s="24">
        <f t="shared" si="7"/>
        <v>45</v>
      </c>
      <c r="I44" s="12">
        <f t="shared" si="8"/>
        <v>4.583333333333333</v>
      </c>
      <c r="J44" s="12">
        <f t="shared" si="9"/>
        <v>0.2328767123287671</v>
      </c>
      <c r="K44" s="12">
        <f t="shared" si="10"/>
        <v>49.8162100456621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f t="shared" si="11"/>
        <v>49.8162100456621</v>
      </c>
      <c r="T44" s="12">
        <f t="shared" si="14"/>
        <v>0</v>
      </c>
      <c r="U44" s="19">
        <f t="shared" si="13"/>
        <v>49.8162100456621</v>
      </c>
    </row>
    <row r="45" spans="1:21" ht="12" customHeight="1">
      <c r="A45" s="2">
        <v>19</v>
      </c>
      <c r="B45" s="48" t="s">
        <v>151</v>
      </c>
      <c r="C45" s="14" t="s">
        <v>152</v>
      </c>
      <c r="D45" s="14" t="s">
        <v>37</v>
      </c>
      <c r="E45" s="12">
        <v>9</v>
      </c>
      <c r="F45" s="12">
        <v>3</v>
      </c>
      <c r="G45" s="12">
        <v>25</v>
      </c>
      <c r="H45" s="24">
        <f t="shared" si="7"/>
        <v>45</v>
      </c>
      <c r="I45" s="12">
        <f t="shared" si="8"/>
        <v>1.25</v>
      </c>
      <c r="J45" s="12">
        <f t="shared" si="9"/>
        <v>0.3424657534246575</v>
      </c>
      <c r="K45" s="12">
        <f t="shared" si="10"/>
        <v>46.592465753424655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f t="shared" si="11"/>
        <v>46.592465753424655</v>
      </c>
      <c r="T45" s="12">
        <f t="shared" si="14"/>
        <v>0</v>
      </c>
      <c r="U45" s="19">
        <f t="shared" si="13"/>
        <v>46.592465753424655</v>
      </c>
    </row>
    <row r="46" spans="1:21" ht="12" customHeight="1">
      <c r="A46" s="2">
        <v>20</v>
      </c>
      <c r="B46" s="48" t="s">
        <v>198</v>
      </c>
      <c r="C46" s="14" t="s">
        <v>199</v>
      </c>
      <c r="D46" s="14" t="s">
        <v>37</v>
      </c>
      <c r="E46" s="12">
        <v>6</v>
      </c>
      <c r="F46" s="12">
        <v>11</v>
      </c>
      <c r="G46" s="12">
        <v>13</v>
      </c>
      <c r="H46" s="24">
        <f t="shared" si="7"/>
        <v>30</v>
      </c>
      <c r="I46" s="12">
        <f t="shared" si="8"/>
        <v>4.583333333333333</v>
      </c>
      <c r="J46" s="12">
        <f t="shared" si="9"/>
        <v>0.1780821917808219</v>
      </c>
      <c r="K46" s="12">
        <f t="shared" si="10"/>
        <v>34.76141552511416</v>
      </c>
      <c r="L46" s="12">
        <v>0</v>
      </c>
      <c r="M46" s="12">
        <v>0</v>
      </c>
      <c r="N46" s="12">
        <v>0</v>
      </c>
      <c r="O46" s="12">
        <v>2</v>
      </c>
      <c r="P46" s="12">
        <v>0</v>
      </c>
      <c r="Q46" s="12">
        <v>0</v>
      </c>
      <c r="R46" s="12">
        <v>0</v>
      </c>
      <c r="S46" s="13">
        <f t="shared" si="11"/>
        <v>36.76141552511416</v>
      </c>
      <c r="T46" s="12">
        <f t="shared" si="14"/>
        <v>0</v>
      </c>
      <c r="U46" s="19">
        <f t="shared" si="13"/>
        <v>36.76141552511416</v>
      </c>
    </row>
    <row r="47" spans="1:21" ht="12" customHeight="1">
      <c r="A47" s="2">
        <v>21</v>
      </c>
      <c r="B47" s="14" t="s">
        <v>145</v>
      </c>
      <c r="C47" s="14" t="s">
        <v>146</v>
      </c>
      <c r="D47" s="14" t="s">
        <v>37</v>
      </c>
      <c r="E47" s="12">
        <v>7</v>
      </c>
      <c r="F47" s="12">
        <v>5</v>
      </c>
      <c r="G47" s="12">
        <v>6</v>
      </c>
      <c r="H47" s="12">
        <f t="shared" si="7"/>
        <v>35</v>
      </c>
      <c r="I47" s="12">
        <f t="shared" si="8"/>
        <v>2.0833333333333335</v>
      </c>
      <c r="J47" s="12">
        <f t="shared" si="9"/>
        <v>0.0821917808219178</v>
      </c>
      <c r="K47" s="12">
        <f t="shared" si="10"/>
        <v>37.16552511415525</v>
      </c>
      <c r="L47" s="12">
        <v>1</v>
      </c>
      <c r="M47" s="12">
        <v>0</v>
      </c>
      <c r="N47" s="12">
        <v>3</v>
      </c>
      <c r="O47" s="12">
        <v>0</v>
      </c>
      <c r="P47" s="12">
        <v>15</v>
      </c>
      <c r="Q47" s="12">
        <v>0</v>
      </c>
      <c r="R47" s="12">
        <v>0</v>
      </c>
      <c r="S47" s="13">
        <f t="shared" si="11"/>
        <v>40.16552511415525</v>
      </c>
      <c r="T47" s="12">
        <f t="shared" si="14"/>
        <v>16</v>
      </c>
      <c r="U47" s="19">
        <f t="shared" si="13"/>
        <v>24.16552511415525</v>
      </c>
    </row>
    <row r="48" spans="1:21" ht="12" customHeight="1">
      <c r="A48" s="2">
        <v>22</v>
      </c>
      <c r="B48" s="48" t="s">
        <v>140</v>
      </c>
      <c r="C48" s="15" t="s">
        <v>141</v>
      </c>
      <c r="D48" s="15" t="s">
        <v>37</v>
      </c>
      <c r="E48" s="46">
        <v>3</v>
      </c>
      <c r="F48" s="46">
        <v>4</v>
      </c>
      <c r="G48" s="46">
        <v>20</v>
      </c>
      <c r="H48" s="47">
        <f t="shared" si="7"/>
        <v>15</v>
      </c>
      <c r="I48" s="46">
        <f t="shared" si="8"/>
        <v>1.6666666666666667</v>
      </c>
      <c r="J48" s="46">
        <f t="shared" si="9"/>
        <v>0.273972602739726</v>
      </c>
      <c r="K48" s="46">
        <f t="shared" si="10"/>
        <v>16.940639269406393</v>
      </c>
      <c r="L48" s="46">
        <v>1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61">
        <f t="shared" si="11"/>
        <v>16.940639269406393</v>
      </c>
      <c r="T48" s="46">
        <f t="shared" si="14"/>
        <v>1</v>
      </c>
      <c r="U48" s="62">
        <f t="shared" si="13"/>
        <v>15.940639269406393</v>
      </c>
    </row>
    <row r="49" spans="1:21" ht="12" customHeight="1">
      <c r="A49" s="2">
        <v>23</v>
      </c>
      <c r="B49" s="48" t="s">
        <v>89</v>
      </c>
      <c r="C49" s="14" t="s">
        <v>90</v>
      </c>
      <c r="D49" s="14" t="s">
        <v>47</v>
      </c>
      <c r="E49" s="12">
        <v>5</v>
      </c>
      <c r="F49" s="12">
        <v>1</v>
      </c>
      <c r="G49" s="12">
        <v>24</v>
      </c>
      <c r="H49" s="24">
        <f t="shared" si="7"/>
        <v>25</v>
      </c>
      <c r="I49" s="12">
        <f t="shared" si="8"/>
        <v>0.4166666666666667</v>
      </c>
      <c r="J49" s="12">
        <f t="shared" si="9"/>
        <v>0.3287671232876712</v>
      </c>
      <c r="K49" s="12">
        <f t="shared" si="10"/>
        <v>25.74543378995434</v>
      </c>
      <c r="L49" s="12">
        <v>1</v>
      </c>
      <c r="M49" s="12">
        <v>0</v>
      </c>
      <c r="N49" s="12">
        <v>3</v>
      </c>
      <c r="O49" s="12">
        <v>0</v>
      </c>
      <c r="P49" s="12">
        <v>15</v>
      </c>
      <c r="Q49" s="12">
        <v>0</v>
      </c>
      <c r="R49" s="12">
        <v>0</v>
      </c>
      <c r="S49" s="13">
        <f t="shared" si="11"/>
        <v>28.74543378995434</v>
      </c>
      <c r="T49" s="12">
        <f t="shared" si="14"/>
        <v>16</v>
      </c>
      <c r="U49" s="19">
        <f t="shared" si="13"/>
        <v>12.74543378995434</v>
      </c>
    </row>
    <row r="50" spans="1:21" ht="12" customHeight="1">
      <c r="A50" s="2">
        <v>24</v>
      </c>
      <c r="B50" s="90" t="s">
        <v>99</v>
      </c>
      <c r="C50" s="14" t="s">
        <v>100</v>
      </c>
      <c r="D50" s="14" t="s">
        <v>47</v>
      </c>
      <c r="E50" s="12">
        <v>5</v>
      </c>
      <c r="F50" s="12">
        <v>0</v>
      </c>
      <c r="G50" s="12">
        <v>0</v>
      </c>
      <c r="H50" s="24">
        <f t="shared" si="7"/>
        <v>25</v>
      </c>
      <c r="I50" s="12">
        <f t="shared" si="8"/>
        <v>0</v>
      </c>
      <c r="J50" s="12">
        <f t="shared" si="9"/>
        <v>0</v>
      </c>
      <c r="K50" s="12">
        <f t="shared" si="10"/>
        <v>25</v>
      </c>
      <c r="L50" s="12">
        <v>1</v>
      </c>
      <c r="M50" s="12">
        <v>0</v>
      </c>
      <c r="N50" s="12">
        <v>0</v>
      </c>
      <c r="O50" s="12">
        <v>0</v>
      </c>
      <c r="P50" s="12">
        <v>15</v>
      </c>
      <c r="Q50" s="12">
        <v>0</v>
      </c>
      <c r="R50" s="12">
        <v>0</v>
      </c>
      <c r="S50" s="13">
        <f t="shared" si="11"/>
        <v>25</v>
      </c>
      <c r="T50" s="12">
        <v>16</v>
      </c>
      <c r="U50" s="19">
        <f t="shared" si="13"/>
        <v>9</v>
      </c>
    </row>
    <row r="51" spans="1:21" ht="12" customHeight="1">
      <c r="A51" s="2">
        <v>25</v>
      </c>
      <c r="B51" s="48" t="s">
        <v>200</v>
      </c>
      <c r="C51" s="14" t="s">
        <v>201</v>
      </c>
      <c r="D51" s="14" t="s">
        <v>37</v>
      </c>
      <c r="E51" s="12">
        <v>1</v>
      </c>
      <c r="F51" s="12">
        <v>5</v>
      </c>
      <c r="G51" s="12">
        <v>29</v>
      </c>
      <c r="H51" s="24">
        <f t="shared" si="7"/>
        <v>5</v>
      </c>
      <c r="I51" s="12">
        <f t="shared" si="8"/>
        <v>2.0833333333333335</v>
      </c>
      <c r="J51" s="12">
        <f t="shared" si="9"/>
        <v>0.3972602739726027</v>
      </c>
      <c r="K51" s="12">
        <f t="shared" si="10"/>
        <v>7.480593607305937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f t="shared" si="11"/>
        <v>7.480593607305937</v>
      </c>
      <c r="T51" s="12">
        <f>SUM(L51,P51)</f>
        <v>0</v>
      </c>
      <c r="U51" s="19">
        <f t="shared" si="13"/>
        <v>7.480593607305937</v>
      </c>
    </row>
    <row r="52" spans="1:21" ht="21" customHeight="1">
      <c r="A52" s="21"/>
      <c r="B52" s="56" t="s">
        <v>41</v>
      </c>
      <c r="C52" s="57"/>
      <c r="D52" s="58" t="s">
        <v>40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2" customHeight="1">
      <c r="A53" s="39">
        <v>1</v>
      </c>
      <c r="B53" s="2" t="s">
        <v>77</v>
      </c>
      <c r="C53" s="2" t="s">
        <v>35</v>
      </c>
      <c r="D53" s="2" t="s">
        <v>78</v>
      </c>
      <c r="E53" s="12">
        <v>25</v>
      </c>
      <c r="F53" s="12">
        <v>1</v>
      </c>
      <c r="G53" s="12">
        <v>0</v>
      </c>
      <c r="H53" s="12">
        <f aca="true" t="shared" si="15" ref="H53:H58">SUM(E53*5)</f>
        <v>125</v>
      </c>
      <c r="I53" s="12">
        <f aca="true" t="shared" si="16" ref="I53:I58">SUM(F53*5/12)</f>
        <v>0.4166666666666667</v>
      </c>
      <c r="J53" s="12">
        <f aca="true" t="shared" si="17" ref="J53:J58">SUM(G53*5/365)</f>
        <v>0</v>
      </c>
      <c r="K53" s="12">
        <f aca="true" t="shared" si="18" ref="K53:K58">SUM(H53:J53)</f>
        <v>125.41666666666667</v>
      </c>
      <c r="L53" s="12">
        <v>0</v>
      </c>
      <c r="M53" s="12">
        <v>6</v>
      </c>
      <c r="N53" s="12">
        <v>6</v>
      </c>
      <c r="O53" s="12">
        <v>0</v>
      </c>
      <c r="P53" s="12">
        <v>30</v>
      </c>
      <c r="Q53" s="12">
        <v>0</v>
      </c>
      <c r="R53" s="12">
        <v>0</v>
      </c>
      <c r="S53" s="13">
        <f aca="true" t="shared" si="19" ref="S53:S58">SUM(K53,M53,N53,O53,Q53,R53)</f>
        <v>137.41666666666669</v>
      </c>
      <c r="T53" s="12">
        <f aca="true" t="shared" si="20" ref="T53:T58">SUM(L53,P53)</f>
        <v>30</v>
      </c>
      <c r="U53" s="19">
        <f aca="true" t="shared" si="21" ref="U53:U58">SUM(S53-T53)</f>
        <v>107.41666666666669</v>
      </c>
    </row>
    <row r="54" spans="1:21" ht="12" customHeight="1">
      <c r="A54" s="39">
        <v>2</v>
      </c>
      <c r="B54" s="54" t="s">
        <v>86</v>
      </c>
      <c r="C54" s="78" t="s">
        <v>35</v>
      </c>
      <c r="D54" s="14" t="s">
        <v>38</v>
      </c>
      <c r="E54" s="12">
        <v>21</v>
      </c>
      <c r="F54" s="12">
        <v>7</v>
      </c>
      <c r="G54" s="12">
        <v>0</v>
      </c>
      <c r="H54" s="24">
        <f t="shared" si="15"/>
        <v>105</v>
      </c>
      <c r="I54" s="12">
        <f t="shared" si="16"/>
        <v>2.9166666666666665</v>
      </c>
      <c r="J54" s="12">
        <f t="shared" si="17"/>
        <v>0</v>
      </c>
      <c r="K54" s="12">
        <f t="shared" si="18"/>
        <v>107.91666666666667</v>
      </c>
      <c r="L54" s="12">
        <v>0</v>
      </c>
      <c r="M54" s="12">
        <v>6</v>
      </c>
      <c r="N54" s="12">
        <v>6</v>
      </c>
      <c r="O54" s="12">
        <v>0</v>
      </c>
      <c r="P54" s="12">
        <v>18</v>
      </c>
      <c r="Q54" s="12">
        <v>0</v>
      </c>
      <c r="R54" s="12">
        <v>0</v>
      </c>
      <c r="S54" s="13">
        <f t="shared" si="19"/>
        <v>119.91666666666667</v>
      </c>
      <c r="T54" s="12">
        <f t="shared" si="20"/>
        <v>18</v>
      </c>
      <c r="U54" s="19">
        <f t="shared" si="21"/>
        <v>101.91666666666667</v>
      </c>
    </row>
    <row r="55" spans="1:21" ht="12" customHeight="1">
      <c r="A55" s="39">
        <v>3</v>
      </c>
      <c r="B55" s="15" t="s">
        <v>223</v>
      </c>
      <c r="C55" s="14" t="s">
        <v>224</v>
      </c>
      <c r="D55" s="14" t="s">
        <v>37</v>
      </c>
      <c r="E55" s="12">
        <v>25</v>
      </c>
      <c r="F55" s="12">
        <v>2</v>
      </c>
      <c r="G55" s="12">
        <v>1</v>
      </c>
      <c r="H55" s="24">
        <f t="shared" si="15"/>
        <v>125</v>
      </c>
      <c r="I55" s="12">
        <f t="shared" si="16"/>
        <v>0.8333333333333334</v>
      </c>
      <c r="J55" s="12">
        <f t="shared" si="17"/>
        <v>0.0136986301369863</v>
      </c>
      <c r="K55" s="12">
        <f t="shared" si="18"/>
        <v>125.84703196347031</v>
      </c>
      <c r="L55" s="12">
        <v>1</v>
      </c>
      <c r="M55" s="12">
        <v>0</v>
      </c>
      <c r="N55" s="12">
        <v>6</v>
      </c>
      <c r="O55" s="12">
        <v>0</v>
      </c>
      <c r="P55" s="12">
        <v>3</v>
      </c>
      <c r="Q55" s="12">
        <v>0</v>
      </c>
      <c r="R55" s="12">
        <v>0</v>
      </c>
      <c r="S55" s="13">
        <f t="shared" si="19"/>
        <v>131.84703196347033</v>
      </c>
      <c r="T55" s="12">
        <f t="shared" si="20"/>
        <v>4</v>
      </c>
      <c r="U55" s="19">
        <f t="shared" si="21"/>
        <v>127.84703196347033</v>
      </c>
    </row>
    <row r="56" spans="1:21" ht="12" customHeight="1">
      <c r="A56" s="39">
        <v>4</v>
      </c>
      <c r="B56" s="15" t="s">
        <v>172</v>
      </c>
      <c r="C56" s="14" t="s">
        <v>173</v>
      </c>
      <c r="D56" s="14" t="s">
        <v>37</v>
      </c>
      <c r="E56" s="12">
        <v>19</v>
      </c>
      <c r="F56" s="12">
        <v>9</v>
      </c>
      <c r="G56" s="12">
        <v>2</v>
      </c>
      <c r="H56" s="24">
        <f t="shared" si="15"/>
        <v>95</v>
      </c>
      <c r="I56" s="12">
        <f t="shared" si="16"/>
        <v>3.75</v>
      </c>
      <c r="J56" s="12">
        <f t="shared" si="17"/>
        <v>0.0273972602739726</v>
      </c>
      <c r="K56" s="12">
        <f t="shared" si="18"/>
        <v>98.77739726027397</v>
      </c>
      <c r="L56" s="12">
        <v>0</v>
      </c>
      <c r="M56" s="12">
        <v>6</v>
      </c>
      <c r="N56" s="12">
        <v>6</v>
      </c>
      <c r="O56" s="12">
        <v>1</v>
      </c>
      <c r="P56" s="12">
        <v>10</v>
      </c>
      <c r="Q56" s="12">
        <v>0</v>
      </c>
      <c r="R56" s="12">
        <v>0</v>
      </c>
      <c r="S56" s="13">
        <f t="shared" si="19"/>
        <v>111.77739726027397</v>
      </c>
      <c r="T56" s="12">
        <f t="shared" si="20"/>
        <v>10</v>
      </c>
      <c r="U56" s="19">
        <f t="shared" si="21"/>
        <v>101.77739726027397</v>
      </c>
    </row>
    <row r="57" spans="1:21" ht="13.5" customHeight="1">
      <c r="A57" s="39">
        <v>5</v>
      </c>
      <c r="B57" s="15" t="s">
        <v>236</v>
      </c>
      <c r="C57" s="18" t="s">
        <v>237</v>
      </c>
      <c r="D57" s="14" t="s">
        <v>37</v>
      </c>
      <c r="E57" s="12">
        <v>10</v>
      </c>
      <c r="F57" s="12">
        <v>4</v>
      </c>
      <c r="G57" s="12">
        <v>16</v>
      </c>
      <c r="H57" s="24">
        <f t="shared" si="15"/>
        <v>50</v>
      </c>
      <c r="I57" s="12">
        <f t="shared" si="16"/>
        <v>1.6666666666666667</v>
      </c>
      <c r="J57" s="12">
        <f t="shared" si="17"/>
        <v>0.2191780821917808</v>
      </c>
      <c r="K57" s="12">
        <f t="shared" si="18"/>
        <v>51.885844748858446</v>
      </c>
      <c r="L57" s="12">
        <v>0</v>
      </c>
      <c r="M57" s="12">
        <v>6</v>
      </c>
      <c r="N57" s="12">
        <v>6</v>
      </c>
      <c r="O57" s="12">
        <v>0</v>
      </c>
      <c r="P57" s="12">
        <v>27</v>
      </c>
      <c r="Q57" s="12">
        <v>0</v>
      </c>
      <c r="R57" s="12">
        <v>0</v>
      </c>
      <c r="S57" s="13">
        <f t="shared" si="19"/>
        <v>63.885844748858446</v>
      </c>
      <c r="T57" s="12">
        <f t="shared" si="20"/>
        <v>27</v>
      </c>
      <c r="U57" s="19">
        <f t="shared" si="21"/>
        <v>36.885844748858446</v>
      </c>
    </row>
    <row r="58" spans="1:21" ht="6" customHeight="1" hidden="1">
      <c r="A58" s="2">
        <v>7</v>
      </c>
      <c r="B58" s="14" t="s">
        <v>49</v>
      </c>
      <c r="C58" s="14" t="s">
        <v>50</v>
      </c>
      <c r="D58" s="14" t="s">
        <v>47</v>
      </c>
      <c r="E58" s="12">
        <v>7</v>
      </c>
      <c r="F58" s="12">
        <v>2</v>
      </c>
      <c r="G58" s="12">
        <v>12</v>
      </c>
      <c r="H58" s="24">
        <f t="shared" si="15"/>
        <v>35</v>
      </c>
      <c r="I58" s="12">
        <f t="shared" si="16"/>
        <v>0.8333333333333334</v>
      </c>
      <c r="J58" s="12">
        <f t="shared" si="17"/>
        <v>0.1643835616438356</v>
      </c>
      <c r="K58" s="12">
        <f t="shared" si="18"/>
        <v>35.997716894977174</v>
      </c>
      <c r="L58" s="12">
        <v>0</v>
      </c>
      <c r="M58" s="12">
        <v>0</v>
      </c>
      <c r="N58" s="12">
        <v>0</v>
      </c>
      <c r="O58" s="12">
        <v>0</v>
      </c>
      <c r="P58" s="12">
        <v>15</v>
      </c>
      <c r="Q58" s="12">
        <v>0</v>
      </c>
      <c r="R58" s="12">
        <v>0</v>
      </c>
      <c r="S58" s="13">
        <f t="shared" si="19"/>
        <v>35.997716894977174</v>
      </c>
      <c r="T58" s="12">
        <f t="shared" si="20"/>
        <v>15</v>
      </c>
      <c r="U58" s="19">
        <f t="shared" si="21"/>
        <v>20.997716894977174</v>
      </c>
    </row>
    <row r="59" spans="1:21" ht="37.5" customHeight="1">
      <c r="A59" s="96" t="s">
        <v>33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8"/>
    </row>
    <row r="60" spans="1:21" ht="12.75" customHeight="1">
      <c r="A60" s="2"/>
      <c r="B60" s="2"/>
      <c r="C60" s="2"/>
      <c r="D60" s="2"/>
      <c r="E60" s="104" t="s">
        <v>0</v>
      </c>
      <c r="F60" s="104"/>
      <c r="G60" s="104"/>
      <c r="H60" s="36"/>
      <c r="I60" s="36"/>
      <c r="J60" s="36"/>
      <c r="K60" s="36"/>
      <c r="L60" s="99" t="s">
        <v>1</v>
      </c>
      <c r="M60" s="99"/>
      <c r="N60" s="2"/>
      <c r="O60" s="2"/>
      <c r="P60" s="101" t="s">
        <v>2</v>
      </c>
      <c r="Q60" s="102"/>
      <c r="R60" s="2"/>
      <c r="S60" s="2"/>
      <c r="T60" s="2"/>
      <c r="U60" s="2"/>
    </row>
    <row r="61" spans="1:21" ht="12.75" customHeight="1">
      <c r="A61" s="31" t="s">
        <v>3</v>
      </c>
      <c r="B61" s="35" t="s">
        <v>4</v>
      </c>
      <c r="C61" s="30" t="s">
        <v>5</v>
      </c>
      <c r="D61" s="27" t="s">
        <v>28</v>
      </c>
      <c r="E61" s="3" t="s">
        <v>6</v>
      </c>
      <c r="F61" s="3" t="s">
        <v>7</v>
      </c>
      <c r="G61" s="3" t="s">
        <v>8</v>
      </c>
      <c r="H61" s="4" t="s">
        <v>9</v>
      </c>
      <c r="I61" s="4" t="s">
        <v>10</v>
      </c>
      <c r="J61" s="4" t="s">
        <v>11</v>
      </c>
      <c r="K61" s="5" t="s">
        <v>12</v>
      </c>
      <c r="L61" s="6" t="s">
        <v>13</v>
      </c>
      <c r="M61" s="7" t="s">
        <v>14</v>
      </c>
      <c r="N61" s="25" t="s">
        <v>15</v>
      </c>
      <c r="O61" s="41" t="s">
        <v>36</v>
      </c>
      <c r="P61" s="6" t="s">
        <v>17</v>
      </c>
      <c r="Q61" s="7" t="s">
        <v>18</v>
      </c>
      <c r="R61" s="9" t="s">
        <v>19</v>
      </c>
      <c r="S61" s="10" t="s">
        <v>20</v>
      </c>
      <c r="T61" s="6" t="s">
        <v>21</v>
      </c>
      <c r="U61" s="7" t="s">
        <v>22</v>
      </c>
    </row>
    <row r="62" spans="1:21" ht="12" customHeight="1">
      <c r="A62" s="2">
        <v>1</v>
      </c>
      <c r="B62" s="14" t="s">
        <v>122</v>
      </c>
      <c r="C62" s="14" t="s">
        <v>123</v>
      </c>
      <c r="D62" s="60" t="s">
        <v>124</v>
      </c>
      <c r="E62" s="12">
        <v>11</v>
      </c>
      <c r="F62" s="12">
        <v>0</v>
      </c>
      <c r="G62" s="12">
        <v>3</v>
      </c>
      <c r="H62" s="12">
        <f>SUM(E62*5)</f>
        <v>55</v>
      </c>
      <c r="I62" s="12">
        <f>SUM(F62*5/12)</f>
        <v>0</v>
      </c>
      <c r="J62" s="12">
        <f>SUM(G62*5/365)</f>
        <v>0.0410958904109589</v>
      </c>
      <c r="K62" s="12">
        <f>SUM(H62:J62)</f>
        <v>55.04109589041096</v>
      </c>
      <c r="L62" s="12">
        <v>0</v>
      </c>
      <c r="M62" s="12">
        <v>6</v>
      </c>
      <c r="N62" s="12">
        <v>6</v>
      </c>
      <c r="O62" s="12">
        <v>0</v>
      </c>
      <c r="P62" s="12">
        <v>0</v>
      </c>
      <c r="Q62" s="12">
        <v>0</v>
      </c>
      <c r="R62" s="12">
        <v>0</v>
      </c>
      <c r="S62" s="13">
        <f>SUM(K62,M62,N62,O62,Q62,R62)</f>
        <v>67.04109589041096</v>
      </c>
      <c r="T62" s="12">
        <f>SUM(L62,P62)</f>
        <v>0</v>
      </c>
      <c r="U62" s="19">
        <f>SUM(S62-T62)</f>
        <v>67.04109589041096</v>
      </c>
    </row>
    <row r="63" spans="1:21" ht="12.75">
      <c r="A63" s="27"/>
      <c r="B63" s="28"/>
      <c r="C63" s="28"/>
      <c r="D63" s="7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9"/>
      <c r="T63" s="27"/>
      <c r="U63" s="32"/>
    </row>
    <row r="64" spans="1:21" ht="12.75">
      <c r="A64" s="79">
        <v>1</v>
      </c>
      <c r="B64" s="14" t="s">
        <v>177</v>
      </c>
      <c r="C64" s="14" t="s">
        <v>178</v>
      </c>
      <c r="D64" s="60" t="s">
        <v>52</v>
      </c>
      <c r="E64" s="12">
        <v>12</v>
      </c>
      <c r="F64" s="12">
        <v>10</v>
      </c>
      <c r="G64" s="12">
        <v>14</v>
      </c>
      <c r="H64" s="12">
        <f>SUM(E64*5)</f>
        <v>60</v>
      </c>
      <c r="I64" s="12">
        <f>SUM(F64*5/12)</f>
        <v>4.166666666666667</v>
      </c>
      <c r="J64" s="12">
        <f>SUM(G64*5/365)</f>
        <v>0.1917808219178082</v>
      </c>
      <c r="K64" s="12">
        <f>SUM(H64:J64)</f>
        <v>64.35844748858447</v>
      </c>
      <c r="L64" s="12">
        <v>0</v>
      </c>
      <c r="M64" s="12">
        <v>6</v>
      </c>
      <c r="N64" s="12">
        <v>6</v>
      </c>
      <c r="O64" s="12">
        <v>2</v>
      </c>
      <c r="P64" s="12">
        <v>15</v>
      </c>
      <c r="Q64" s="12">
        <v>0</v>
      </c>
      <c r="R64" s="12">
        <v>0</v>
      </c>
      <c r="S64" s="13">
        <f>SUM(K64,M64,N64,O64,Q64,R64)</f>
        <v>78.35844748858447</v>
      </c>
      <c r="T64" s="12">
        <f>SUM(L64,P64)</f>
        <v>15</v>
      </c>
      <c r="U64" s="13">
        <f>SUM(S64-T64)</f>
        <v>63.358447488584474</v>
      </c>
    </row>
    <row r="65" spans="1:21" ht="12.75">
      <c r="A65" s="72"/>
      <c r="B65" s="73"/>
      <c r="C65" s="73"/>
      <c r="D65" s="74"/>
      <c r="E65" s="72"/>
      <c r="F65" s="72"/>
      <c r="G65" s="72"/>
      <c r="H65" s="75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6"/>
      <c r="T65" s="72"/>
      <c r="U65" s="77"/>
    </row>
    <row r="66" spans="1:21" ht="12" customHeight="1">
      <c r="A66" s="46">
        <v>1</v>
      </c>
      <c r="B66" s="14" t="s">
        <v>157</v>
      </c>
      <c r="C66" s="14" t="s">
        <v>158</v>
      </c>
      <c r="D66" s="60" t="s">
        <v>92</v>
      </c>
      <c r="E66" s="12">
        <v>14</v>
      </c>
      <c r="F66" s="12">
        <v>4</v>
      </c>
      <c r="G66" s="12">
        <v>19</v>
      </c>
      <c r="H66" s="24">
        <f>SUM(E66*5)</f>
        <v>70</v>
      </c>
      <c r="I66" s="12">
        <f>SUM(F66*5/12)</f>
        <v>1.6666666666666667</v>
      </c>
      <c r="J66" s="12">
        <f>SUM(G66*5/365)</f>
        <v>0.2602739726027397</v>
      </c>
      <c r="K66" s="12">
        <f>SUM(H66:J66)</f>
        <v>71.92694063926942</v>
      </c>
      <c r="L66" s="12">
        <v>0</v>
      </c>
      <c r="M66" s="12">
        <v>6</v>
      </c>
      <c r="N66" s="12">
        <v>6</v>
      </c>
      <c r="O66" s="12">
        <v>0</v>
      </c>
      <c r="P66" s="12">
        <v>15</v>
      </c>
      <c r="Q66" s="12">
        <v>0</v>
      </c>
      <c r="R66" s="12">
        <v>0</v>
      </c>
      <c r="S66" s="13">
        <f>SUM(K66,M66,N66,O66,Q66,R66)</f>
        <v>83.92694063926942</v>
      </c>
      <c r="T66" s="12">
        <f>SUM(L66,P66)</f>
        <v>15</v>
      </c>
      <c r="U66" s="13">
        <f>SUM(S66-T66)</f>
        <v>68.92694063926942</v>
      </c>
    </row>
    <row r="67" spans="1:21" ht="13.5" customHeight="1">
      <c r="A67" s="46">
        <v>2</v>
      </c>
      <c r="B67" s="14" t="s">
        <v>107</v>
      </c>
      <c r="C67" s="14" t="s">
        <v>108</v>
      </c>
      <c r="D67" s="60" t="s">
        <v>92</v>
      </c>
      <c r="E67" s="12">
        <v>12</v>
      </c>
      <c r="F67" s="12">
        <v>4</v>
      </c>
      <c r="G67" s="12">
        <v>4</v>
      </c>
      <c r="H67" s="24">
        <f>SUM(E67*5)</f>
        <v>60</v>
      </c>
      <c r="I67" s="12">
        <f>SUM(F67*5/12)</f>
        <v>1.6666666666666667</v>
      </c>
      <c r="J67" s="12">
        <f>SUM(G67*5/365)</f>
        <v>0.0547945205479452</v>
      </c>
      <c r="K67" s="12">
        <f>SUM(H67:J67)</f>
        <v>61.72146118721461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f>SUM(K67,M67,N67,O67,Q67,R67)</f>
        <v>61.72146118721461</v>
      </c>
      <c r="T67" s="12">
        <f>SUM(L67,P67)</f>
        <v>0</v>
      </c>
      <c r="U67" s="13">
        <f>SUM(S67-T67)</f>
        <v>61.72146118721461</v>
      </c>
    </row>
    <row r="68" spans="1:21" ht="20.25">
      <c r="A68" s="12"/>
      <c r="B68" s="43"/>
      <c r="C68" s="58" t="s">
        <v>101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12"/>
      <c r="Q68" s="12"/>
      <c r="R68" s="12"/>
      <c r="S68" s="13"/>
      <c r="T68" s="12"/>
      <c r="U68" s="19"/>
    </row>
    <row r="69" spans="1:21" ht="42.75" customHeight="1">
      <c r="A69" s="12">
        <v>1</v>
      </c>
      <c r="B69" s="14" t="s">
        <v>238</v>
      </c>
      <c r="C69" s="78" t="s">
        <v>239</v>
      </c>
      <c r="D69" s="80" t="s">
        <v>92</v>
      </c>
      <c r="E69" s="81">
        <v>30</v>
      </c>
      <c r="F69" s="81">
        <v>9</v>
      </c>
      <c r="G69" s="81">
        <v>0</v>
      </c>
      <c r="H69" s="82">
        <f>SUM(E69*5)</f>
        <v>150</v>
      </c>
      <c r="I69" s="81">
        <f>SUM(F69*5/12)</f>
        <v>3.75</v>
      </c>
      <c r="J69" s="81">
        <f>SUM(G69*5/365)</f>
        <v>0</v>
      </c>
      <c r="K69" s="81">
        <f>SUM(H69:J69)</f>
        <v>153.75</v>
      </c>
      <c r="L69" s="81">
        <v>1</v>
      </c>
      <c r="M69" s="12">
        <v>0</v>
      </c>
      <c r="N69" s="12">
        <v>0</v>
      </c>
      <c r="O69" s="12">
        <v>0</v>
      </c>
      <c r="P69" s="12">
        <v>15</v>
      </c>
      <c r="Q69" s="12">
        <v>0</v>
      </c>
      <c r="R69" s="12">
        <v>0</v>
      </c>
      <c r="S69" s="13">
        <f>SUM(K69,M69,N69,O69,Q69,R69)</f>
        <v>153.75</v>
      </c>
      <c r="T69" s="12">
        <f>SUM(L69,P69)</f>
        <v>16</v>
      </c>
      <c r="U69" s="13">
        <f>SUM(S69-T69)</f>
        <v>137.75</v>
      </c>
    </row>
    <row r="70" spans="2:3" ht="12.75">
      <c r="B70" s="92" t="s">
        <v>30</v>
      </c>
      <c r="C70" s="92"/>
    </row>
    <row r="71" spans="2:3" ht="12.75">
      <c r="B71" t="s">
        <v>29</v>
      </c>
      <c r="C71" s="33" t="s">
        <v>57</v>
      </c>
    </row>
    <row r="72" spans="2:3" ht="12.75">
      <c r="B72" s="33" t="s">
        <v>55</v>
      </c>
      <c r="C72" s="33" t="s">
        <v>58</v>
      </c>
    </row>
    <row r="73" spans="2:3" ht="12.75">
      <c r="B73" s="33" t="s">
        <v>31</v>
      </c>
      <c r="C73" s="33" t="s">
        <v>241</v>
      </c>
    </row>
    <row r="74" spans="2:3" ht="12.75">
      <c r="B74" s="33" t="s">
        <v>32</v>
      </c>
      <c r="C74" s="33" t="s">
        <v>43</v>
      </c>
    </row>
    <row r="75" spans="2:3" ht="12.75">
      <c r="B75" s="33" t="s">
        <v>56</v>
      </c>
      <c r="C75" s="33"/>
    </row>
    <row r="76" spans="2:21" ht="12.75">
      <c r="B76" s="94" t="s">
        <v>43</v>
      </c>
      <c r="C76" s="94"/>
      <c r="E76" t="s">
        <v>43</v>
      </c>
      <c r="G76" s="91"/>
      <c r="H76" s="91"/>
      <c r="I76" s="91"/>
      <c r="J76" s="91"/>
      <c r="L76" s="91" t="s">
        <v>43</v>
      </c>
      <c r="M76" s="91"/>
      <c r="N76" s="91"/>
      <c r="O76" s="91"/>
      <c r="R76" s="91" t="s">
        <v>43</v>
      </c>
      <c r="S76" s="91"/>
      <c r="T76" s="91"/>
      <c r="U76" s="91"/>
    </row>
    <row r="77" spans="2:21" ht="12" customHeight="1">
      <c r="B77" s="92" t="s">
        <v>43</v>
      </c>
      <c r="C77" s="91"/>
      <c r="D77" s="91" t="s">
        <v>64</v>
      </c>
      <c r="E77" s="91"/>
      <c r="F77" s="91"/>
      <c r="G77" s="91"/>
      <c r="H77" s="91"/>
      <c r="I77" s="91"/>
      <c r="J77" s="91"/>
      <c r="L77" s="92" t="s">
        <v>43</v>
      </c>
      <c r="M77" s="91"/>
      <c r="N77" s="91"/>
      <c r="O77" s="91"/>
      <c r="R77" s="92" t="s">
        <v>43</v>
      </c>
      <c r="S77" s="91"/>
      <c r="T77" s="91"/>
      <c r="U77" s="91"/>
    </row>
    <row r="78" spans="2:21" ht="12.75">
      <c r="B78" s="92" t="s">
        <v>43</v>
      </c>
      <c r="C78" s="91"/>
      <c r="D78" s="93" t="s">
        <v>43</v>
      </c>
      <c r="E78" s="93"/>
      <c r="F78" s="93"/>
      <c r="G78" s="93"/>
      <c r="H78" s="93"/>
      <c r="I78" s="93"/>
      <c r="J78" s="93"/>
      <c r="L78" s="91" t="s">
        <v>43</v>
      </c>
      <c r="M78" s="91"/>
      <c r="N78" s="91"/>
      <c r="O78" s="91"/>
      <c r="R78" s="91" t="s">
        <v>43</v>
      </c>
      <c r="S78" s="91"/>
      <c r="T78" s="91"/>
      <c r="U78" s="91"/>
    </row>
    <row r="81" spans="2:21" ht="12.75">
      <c r="B81" s="94" t="s">
        <v>23</v>
      </c>
      <c r="C81" s="94"/>
      <c r="E81" t="s">
        <v>24</v>
      </c>
      <c r="G81" s="91"/>
      <c r="H81" s="91"/>
      <c r="I81" s="91"/>
      <c r="J81" s="91"/>
      <c r="L81" s="91" t="s">
        <v>24</v>
      </c>
      <c r="M81" s="91"/>
      <c r="N81" s="91"/>
      <c r="O81" s="91"/>
      <c r="R81" s="91" t="s">
        <v>24</v>
      </c>
      <c r="S81" s="91"/>
      <c r="T81" s="91"/>
      <c r="U81" s="91"/>
    </row>
    <row r="82" spans="2:21" ht="12.75">
      <c r="B82" s="92" t="s">
        <v>46</v>
      </c>
      <c r="C82" s="91"/>
      <c r="D82" s="91" t="s">
        <v>59</v>
      </c>
      <c r="E82" s="91"/>
      <c r="F82" s="91"/>
      <c r="G82" s="91"/>
      <c r="H82" s="91"/>
      <c r="I82" s="91"/>
      <c r="J82" s="91"/>
      <c r="L82" s="92" t="s">
        <v>65</v>
      </c>
      <c r="M82" s="91"/>
      <c r="N82" s="91"/>
      <c r="O82" s="91"/>
      <c r="R82" s="92" t="s">
        <v>44</v>
      </c>
      <c r="S82" s="91"/>
      <c r="T82" s="91"/>
      <c r="U82" s="91"/>
    </row>
    <row r="83" spans="2:21" ht="12.75">
      <c r="B83" s="92" t="s">
        <v>27</v>
      </c>
      <c r="C83" s="91"/>
      <c r="D83" s="93" t="s">
        <v>60</v>
      </c>
      <c r="E83" s="93"/>
      <c r="F83" s="93"/>
      <c r="G83" s="93"/>
      <c r="H83" s="93"/>
      <c r="I83" s="93"/>
      <c r="J83" s="93"/>
      <c r="L83" s="91" t="s">
        <v>66</v>
      </c>
      <c r="M83" s="91"/>
      <c r="N83" s="91"/>
      <c r="O83" s="91"/>
      <c r="R83" s="91" t="s">
        <v>45</v>
      </c>
      <c r="S83" s="91"/>
      <c r="T83" s="91"/>
      <c r="U83" s="91"/>
    </row>
    <row r="84" spans="2:21" ht="12.75">
      <c r="B84" s="92"/>
      <c r="C84" s="91"/>
      <c r="D84" s="91"/>
      <c r="E84" s="91"/>
      <c r="F84" s="91"/>
      <c r="G84" s="91"/>
      <c r="H84" s="91"/>
      <c r="I84" s="91"/>
      <c r="J84" s="91"/>
      <c r="L84" s="92"/>
      <c r="M84" s="91"/>
      <c r="N84" s="91"/>
      <c r="O84" s="91"/>
      <c r="R84" s="92"/>
      <c r="S84" s="91"/>
      <c r="T84" s="91"/>
      <c r="U84" s="91"/>
    </row>
    <row r="85" spans="2:21" ht="12.75" customHeight="1">
      <c r="B85" s="92"/>
      <c r="C85" s="91"/>
      <c r="D85" s="93"/>
      <c r="E85" s="93"/>
      <c r="F85" s="93"/>
      <c r="G85" s="93"/>
      <c r="H85" s="93"/>
      <c r="I85" s="93"/>
      <c r="J85" s="93"/>
      <c r="L85" s="91"/>
      <c r="M85" s="91"/>
      <c r="N85" s="91"/>
      <c r="O85" s="91"/>
      <c r="R85" s="91"/>
      <c r="S85" s="91"/>
      <c r="T85" s="91"/>
      <c r="U85" s="91"/>
    </row>
    <row r="86" ht="12.75" customHeight="1"/>
    <row r="98" ht="12.75" customHeight="1"/>
    <row r="118" ht="12" customHeight="1"/>
    <row r="121" ht="12.75" customHeight="1"/>
    <row r="126" ht="12" customHeight="1"/>
    <row r="127" ht="12" customHeight="1"/>
    <row r="129" ht="13.5" customHeight="1"/>
  </sheetData>
  <sheetProtection/>
  <mergeCells count="47">
    <mergeCell ref="B83:C83"/>
    <mergeCell ref="D83:J83"/>
    <mergeCell ref="L83:O83"/>
    <mergeCell ref="R83:U83"/>
    <mergeCell ref="B1:U1"/>
    <mergeCell ref="E3:G3"/>
    <mergeCell ref="L3:M3"/>
    <mergeCell ref="P3:Q3"/>
    <mergeCell ref="B2:U2"/>
    <mergeCell ref="L81:O81"/>
    <mergeCell ref="R81:U81"/>
    <mergeCell ref="B70:C70"/>
    <mergeCell ref="R82:U82"/>
    <mergeCell ref="R84:U84"/>
    <mergeCell ref="B84:C84"/>
    <mergeCell ref="B82:C82"/>
    <mergeCell ref="B76:C76"/>
    <mergeCell ref="G76:J76"/>
    <mergeCell ref="L76:O76"/>
    <mergeCell ref="L78:O78"/>
    <mergeCell ref="R78:U78"/>
    <mergeCell ref="B23:U23"/>
    <mergeCell ref="A59:U59"/>
    <mergeCell ref="L60:M60"/>
    <mergeCell ref="A24:U24"/>
    <mergeCell ref="P60:Q60"/>
    <mergeCell ref="P25:Q25"/>
    <mergeCell ref="E25:G25"/>
    <mergeCell ref="L25:M25"/>
    <mergeCell ref="E60:G60"/>
    <mergeCell ref="G81:J81"/>
    <mergeCell ref="R85:U85"/>
    <mergeCell ref="L82:O82"/>
    <mergeCell ref="D85:J85"/>
    <mergeCell ref="L85:O85"/>
    <mergeCell ref="L84:O84"/>
    <mergeCell ref="D82:J82"/>
    <mergeCell ref="R76:U76"/>
    <mergeCell ref="B77:C77"/>
    <mergeCell ref="D77:J77"/>
    <mergeCell ref="L77:O77"/>
    <mergeCell ref="R77:U77"/>
    <mergeCell ref="B85:C85"/>
    <mergeCell ref="D84:J84"/>
    <mergeCell ref="B78:C78"/>
    <mergeCell ref="D78:J78"/>
    <mergeCell ref="B81:C81"/>
  </mergeCells>
  <printOptions/>
  <pageMargins left="0.64" right="0.52" top="0.82" bottom="0.7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A1" sqref="A1:U1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18.140625" style="0" customWidth="1"/>
    <col min="4" max="4" width="9.7109375" style="0" customWidth="1"/>
    <col min="5" max="6" width="3.421875" style="0" customWidth="1"/>
    <col min="7" max="7" width="4.710937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5.28125" style="0" customWidth="1"/>
    <col min="15" max="15" width="5.00390625" style="0" customWidth="1"/>
    <col min="16" max="16" width="4.421875" style="0" customWidth="1"/>
    <col min="17" max="17" width="5.421875" style="0" customWidth="1"/>
    <col min="18" max="18" width="5.57421875" style="0" customWidth="1"/>
    <col min="19" max="19" width="9.00390625" style="0" customWidth="1"/>
    <col min="20" max="20" width="5.28125" style="0" customWidth="1"/>
    <col min="21" max="21" width="8.28125" style="0" customWidth="1"/>
  </cols>
  <sheetData>
    <row r="1" spans="1:21" ht="20.25">
      <c r="A1" s="96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</row>
    <row r="2" spans="1:21" ht="20.25" customHeight="1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2.75">
      <c r="A3" s="2"/>
      <c r="B3" s="2"/>
      <c r="C3" s="2"/>
      <c r="D3" s="2"/>
      <c r="E3" s="104" t="s">
        <v>0</v>
      </c>
      <c r="F3" s="104"/>
      <c r="G3" s="104"/>
      <c r="H3" s="36"/>
      <c r="I3" s="36"/>
      <c r="J3" s="36"/>
      <c r="K3" s="36"/>
      <c r="L3" s="99" t="s">
        <v>1</v>
      </c>
      <c r="M3" s="99"/>
      <c r="N3" s="2"/>
      <c r="O3" s="2"/>
      <c r="P3" s="112" t="s">
        <v>2</v>
      </c>
      <c r="Q3" s="112"/>
      <c r="R3" s="2"/>
      <c r="S3" s="2"/>
      <c r="T3" s="2"/>
      <c r="U3" s="2"/>
    </row>
    <row r="4" spans="1:21" ht="25.5" customHeight="1">
      <c r="A4" s="11" t="s">
        <v>3</v>
      </c>
      <c r="B4" s="2" t="s">
        <v>4</v>
      </c>
      <c r="C4" s="2" t="s">
        <v>5</v>
      </c>
      <c r="D4" s="2" t="s">
        <v>28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5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</row>
    <row r="5" spans="1:21" ht="15" customHeight="1">
      <c r="A5" s="2">
        <v>1</v>
      </c>
      <c r="B5" s="43" t="s">
        <v>170</v>
      </c>
      <c r="C5" s="14" t="s">
        <v>42</v>
      </c>
      <c r="D5" s="14" t="s">
        <v>171</v>
      </c>
      <c r="E5" s="12">
        <v>17</v>
      </c>
      <c r="F5" s="12">
        <v>1</v>
      </c>
      <c r="G5" s="12">
        <v>0</v>
      </c>
      <c r="H5" s="24">
        <f aca="true" t="shared" si="0" ref="H5:H10">SUM(E5*5)</f>
        <v>85</v>
      </c>
      <c r="I5" s="12">
        <f aca="true" t="shared" si="1" ref="I5:I10">SUM(F5*5/12)</f>
        <v>0.4166666666666667</v>
      </c>
      <c r="J5" s="12">
        <f aca="true" t="shared" si="2" ref="J5:J10">SUM(G5*5/365)</f>
        <v>0</v>
      </c>
      <c r="K5" s="12">
        <f aca="true" t="shared" si="3" ref="K5:K10">SUM(H5:J5)</f>
        <v>85.41666666666667</v>
      </c>
      <c r="L5" s="12">
        <v>0</v>
      </c>
      <c r="M5" s="12">
        <v>6</v>
      </c>
      <c r="N5" s="12">
        <v>6</v>
      </c>
      <c r="O5" s="12">
        <v>0</v>
      </c>
      <c r="P5" s="12">
        <v>15</v>
      </c>
      <c r="Q5" s="12">
        <v>0</v>
      </c>
      <c r="R5" s="12">
        <v>0</v>
      </c>
      <c r="S5" s="13">
        <f aca="true" t="shared" si="4" ref="S5:S10">SUM(K5,M5,N5,O5,Q5,R5)</f>
        <v>97.41666666666667</v>
      </c>
      <c r="T5" s="12">
        <f>SUM(L5,P5)</f>
        <v>15</v>
      </c>
      <c r="U5" s="19">
        <f aca="true" t="shared" si="5" ref="U5:U10">SUM(S5-T5)</f>
        <v>82.41666666666667</v>
      </c>
    </row>
    <row r="6" spans="1:21" ht="15" customHeight="1">
      <c r="A6" s="2">
        <v>2</v>
      </c>
      <c r="B6" s="43" t="s">
        <v>102</v>
      </c>
      <c r="C6" s="14" t="s">
        <v>42</v>
      </c>
      <c r="D6" s="85" t="s">
        <v>38</v>
      </c>
      <c r="E6" s="12">
        <v>8</v>
      </c>
      <c r="F6" s="12">
        <v>5</v>
      </c>
      <c r="G6" s="12">
        <v>21</v>
      </c>
      <c r="H6" s="24">
        <f t="shared" si="0"/>
        <v>40</v>
      </c>
      <c r="I6" s="12">
        <f t="shared" si="1"/>
        <v>2.0833333333333335</v>
      </c>
      <c r="J6" s="12">
        <f t="shared" si="2"/>
        <v>0.2876712328767123</v>
      </c>
      <c r="K6" s="12">
        <f t="shared" si="3"/>
        <v>42.37100456621005</v>
      </c>
      <c r="L6" s="12">
        <v>0</v>
      </c>
      <c r="M6" s="12">
        <v>6</v>
      </c>
      <c r="N6" s="12">
        <v>3</v>
      </c>
      <c r="O6" s="12">
        <v>0</v>
      </c>
      <c r="P6" s="12">
        <v>0</v>
      </c>
      <c r="Q6" s="12">
        <v>0</v>
      </c>
      <c r="R6" s="12">
        <v>0</v>
      </c>
      <c r="S6" s="13">
        <f t="shared" si="4"/>
        <v>51.37100456621005</v>
      </c>
      <c r="T6" s="12">
        <f>SUM(L6,P6)</f>
        <v>0</v>
      </c>
      <c r="U6" s="19">
        <f t="shared" si="5"/>
        <v>51.37100456621005</v>
      </c>
    </row>
    <row r="7" spans="1:21" ht="15" customHeight="1">
      <c r="A7" s="2">
        <v>3</v>
      </c>
      <c r="B7" s="43" t="s">
        <v>184</v>
      </c>
      <c r="C7" s="14" t="s">
        <v>42</v>
      </c>
      <c r="D7" s="85" t="s">
        <v>38</v>
      </c>
      <c r="E7" s="12">
        <v>4</v>
      </c>
      <c r="F7" s="12">
        <v>3</v>
      </c>
      <c r="G7" s="12">
        <v>21</v>
      </c>
      <c r="H7" s="24">
        <f t="shared" si="0"/>
        <v>20</v>
      </c>
      <c r="I7" s="12">
        <f t="shared" si="1"/>
        <v>1.25</v>
      </c>
      <c r="J7" s="12">
        <f t="shared" si="2"/>
        <v>0.2876712328767123</v>
      </c>
      <c r="K7" s="12">
        <f t="shared" si="3"/>
        <v>21.53767123287671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>
        <f t="shared" si="4"/>
        <v>21.53767123287671</v>
      </c>
      <c r="T7" s="12">
        <f>SUM(L7,P7)</f>
        <v>0</v>
      </c>
      <c r="U7" s="19">
        <f t="shared" si="5"/>
        <v>21.53767123287671</v>
      </c>
    </row>
    <row r="8" spans="1:21" ht="15" customHeight="1">
      <c r="A8" s="2">
        <v>4</v>
      </c>
      <c r="B8" s="43" t="s">
        <v>125</v>
      </c>
      <c r="C8" s="14" t="s">
        <v>42</v>
      </c>
      <c r="D8" s="85" t="s">
        <v>38</v>
      </c>
      <c r="E8" s="46">
        <v>2</v>
      </c>
      <c r="F8" s="46">
        <v>5</v>
      </c>
      <c r="G8" s="46">
        <v>19</v>
      </c>
      <c r="H8" s="47">
        <f t="shared" si="0"/>
        <v>10</v>
      </c>
      <c r="I8" s="46">
        <f t="shared" si="1"/>
        <v>2.0833333333333335</v>
      </c>
      <c r="J8" s="46">
        <f t="shared" si="2"/>
        <v>0.2602739726027397</v>
      </c>
      <c r="K8" s="46">
        <f t="shared" si="3"/>
        <v>12.343607305936073</v>
      </c>
      <c r="L8" s="12">
        <v>0</v>
      </c>
      <c r="M8" s="12">
        <v>0</v>
      </c>
      <c r="N8" s="12">
        <v>0</v>
      </c>
      <c r="O8" s="12">
        <v>1</v>
      </c>
      <c r="P8" s="12">
        <v>0</v>
      </c>
      <c r="Q8" s="12">
        <v>0</v>
      </c>
      <c r="R8" s="12">
        <v>0</v>
      </c>
      <c r="S8" s="13">
        <f t="shared" si="4"/>
        <v>13.343607305936073</v>
      </c>
      <c r="T8" s="12">
        <f>SUM(L8,P8)</f>
        <v>0</v>
      </c>
      <c r="U8" s="19">
        <f t="shared" si="5"/>
        <v>13.343607305936073</v>
      </c>
    </row>
    <row r="9" spans="1:21" ht="15" customHeight="1">
      <c r="A9" s="2">
        <v>5</v>
      </c>
      <c r="B9" s="22" t="s">
        <v>103</v>
      </c>
      <c r="C9" s="11" t="s">
        <v>42</v>
      </c>
      <c r="D9" s="85" t="s">
        <v>38</v>
      </c>
      <c r="E9" s="12">
        <v>1</v>
      </c>
      <c r="F9" s="12">
        <v>2</v>
      </c>
      <c r="G9" s="12">
        <v>25</v>
      </c>
      <c r="H9" s="24">
        <f t="shared" si="0"/>
        <v>5</v>
      </c>
      <c r="I9" s="12">
        <f t="shared" si="1"/>
        <v>0.8333333333333334</v>
      </c>
      <c r="J9" s="12">
        <f t="shared" si="2"/>
        <v>0.3424657534246575</v>
      </c>
      <c r="K9" s="12">
        <f t="shared" si="3"/>
        <v>6.175799086757991</v>
      </c>
      <c r="L9" s="12">
        <v>0</v>
      </c>
      <c r="M9" s="12">
        <v>6</v>
      </c>
      <c r="N9" s="12">
        <v>6</v>
      </c>
      <c r="O9" s="12">
        <v>0</v>
      </c>
      <c r="P9" s="12">
        <v>15</v>
      </c>
      <c r="Q9" s="12">
        <v>0</v>
      </c>
      <c r="R9" s="12">
        <v>0</v>
      </c>
      <c r="S9" s="13">
        <f t="shared" si="4"/>
        <v>18.17579908675799</v>
      </c>
      <c r="T9" s="12">
        <v>15</v>
      </c>
      <c r="U9" s="19">
        <f t="shared" si="5"/>
        <v>3.1757990867579906</v>
      </c>
    </row>
    <row r="10" spans="1:21" ht="15" customHeight="1">
      <c r="A10" s="2">
        <v>6</v>
      </c>
      <c r="B10" s="43" t="s">
        <v>136</v>
      </c>
      <c r="C10" s="14" t="s">
        <v>42</v>
      </c>
      <c r="D10" s="85" t="s">
        <v>38</v>
      </c>
      <c r="E10" s="12">
        <v>2</v>
      </c>
      <c r="F10" s="12">
        <v>5</v>
      </c>
      <c r="G10" s="12">
        <v>12</v>
      </c>
      <c r="H10" s="24">
        <f t="shared" si="0"/>
        <v>10</v>
      </c>
      <c r="I10" s="12">
        <f t="shared" si="1"/>
        <v>2.0833333333333335</v>
      </c>
      <c r="J10" s="12">
        <f t="shared" si="2"/>
        <v>0.1643835616438356</v>
      </c>
      <c r="K10" s="12">
        <f t="shared" si="3"/>
        <v>12.24771689497717</v>
      </c>
      <c r="L10" s="12">
        <v>1</v>
      </c>
      <c r="M10" s="12">
        <v>0</v>
      </c>
      <c r="N10" s="12">
        <v>0</v>
      </c>
      <c r="O10" s="12">
        <v>0</v>
      </c>
      <c r="P10" s="12">
        <v>15</v>
      </c>
      <c r="Q10" s="12">
        <v>0</v>
      </c>
      <c r="R10" s="12">
        <v>0</v>
      </c>
      <c r="S10" s="13">
        <f t="shared" si="4"/>
        <v>12.24771689497717</v>
      </c>
      <c r="T10" s="12">
        <f>SUM(L10,P10)</f>
        <v>16</v>
      </c>
      <c r="U10" s="19">
        <f t="shared" si="5"/>
        <v>-3.75228310502283</v>
      </c>
    </row>
    <row r="11" spans="1:21" ht="20.25" customHeight="1">
      <c r="A11" s="96" t="s">
        <v>69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</row>
    <row r="12" spans="1:17" ht="24.75" customHeight="1">
      <c r="A12" s="39"/>
      <c r="C12" s="39"/>
      <c r="D12" s="39"/>
      <c r="E12" s="113" t="s">
        <v>0</v>
      </c>
      <c r="F12" s="114"/>
      <c r="G12" s="115"/>
      <c r="H12" s="1"/>
      <c r="I12" s="1"/>
      <c r="J12" s="1"/>
      <c r="K12" s="1"/>
      <c r="L12" s="116" t="s">
        <v>1</v>
      </c>
      <c r="M12" s="116"/>
      <c r="P12" s="117" t="s">
        <v>2</v>
      </c>
      <c r="Q12" s="117"/>
    </row>
    <row r="13" spans="1:21" ht="13.5" customHeight="1">
      <c r="A13" s="11" t="s">
        <v>3</v>
      </c>
      <c r="B13" s="38" t="s">
        <v>4</v>
      </c>
      <c r="C13" s="37" t="s">
        <v>5</v>
      </c>
      <c r="D13" s="16" t="s">
        <v>28</v>
      </c>
      <c r="E13" s="3" t="s">
        <v>6</v>
      </c>
      <c r="F13" s="3" t="s">
        <v>7</v>
      </c>
      <c r="G13" s="3" t="s">
        <v>8</v>
      </c>
      <c r="H13" s="23" t="s">
        <v>9</v>
      </c>
      <c r="I13" s="4" t="s">
        <v>10</v>
      </c>
      <c r="J13" s="4" t="s">
        <v>11</v>
      </c>
      <c r="K13" s="5" t="s">
        <v>12</v>
      </c>
      <c r="L13" s="6" t="s">
        <v>13</v>
      </c>
      <c r="M13" s="7" t="s">
        <v>14</v>
      </c>
      <c r="N13" s="25" t="s">
        <v>15</v>
      </c>
      <c r="O13" s="8" t="s">
        <v>16</v>
      </c>
      <c r="P13" s="6" t="s">
        <v>17</v>
      </c>
      <c r="Q13" s="7" t="s">
        <v>18</v>
      </c>
      <c r="R13" s="9" t="s">
        <v>19</v>
      </c>
      <c r="S13" s="10" t="s">
        <v>20</v>
      </c>
      <c r="T13" s="6" t="s">
        <v>21</v>
      </c>
      <c r="U13" s="7" t="s">
        <v>22</v>
      </c>
    </row>
    <row r="14" spans="1:21" ht="13.5" customHeight="1">
      <c r="A14" s="2">
        <v>1</v>
      </c>
      <c r="B14" s="43" t="s">
        <v>134</v>
      </c>
      <c r="C14" s="14" t="s">
        <v>135</v>
      </c>
      <c r="D14" s="14" t="s">
        <v>37</v>
      </c>
      <c r="E14" s="12">
        <v>20</v>
      </c>
      <c r="F14" s="12">
        <v>7</v>
      </c>
      <c r="G14" s="12">
        <v>23</v>
      </c>
      <c r="H14" s="24">
        <f aca="true" t="shared" si="6" ref="H14:H44">SUM(E14*5)</f>
        <v>100</v>
      </c>
      <c r="I14" s="12">
        <f aca="true" t="shared" si="7" ref="I14:I44">SUM(F14*5/12)</f>
        <v>2.9166666666666665</v>
      </c>
      <c r="J14" s="12">
        <f aca="true" t="shared" si="8" ref="J14:J44">SUM(G14*5/365)</f>
        <v>0.3150684931506849</v>
      </c>
      <c r="K14" s="12">
        <f aca="true" t="shared" si="9" ref="K14:K44">SUM(H14:J14)</f>
        <v>103.23173515981736</v>
      </c>
      <c r="L14" s="12">
        <v>1</v>
      </c>
      <c r="M14" s="12">
        <v>0</v>
      </c>
      <c r="N14" s="12">
        <v>6</v>
      </c>
      <c r="O14" s="12">
        <v>0</v>
      </c>
      <c r="P14" s="12">
        <v>0</v>
      </c>
      <c r="Q14" s="12">
        <v>0</v>
      </c>
      <c r="R14" s="12">
        <v>0</v>
      </c>
      <c r="S14" s="13">
        <f aca="true" t="shared" si="10" ref="S14:S44">SUM(K14,M14,N14,O14,Q14,R14)</f>
        <v>109.23173515981736</v>
      </c>
      <c r="T14" s="12">
        <f aca="true" t="shared" si="11" ref="T14:T32">SUM(L14,P14)</f>
        <v>1</v>
      </c>
      <c r="U14" s="19">
        <f aca="true" t="shared" si="12" ref="U14:U44">SUM(S14-T14)</f>
        <v>108.23173515981736</v>
      </c>
    </row>
    <row r="15" spans="1:21" ht="14.25" customHeight="1">
      <c r="A15" s="2">
        <v>2</v>
      </c>
      <c r="B15" s="43" t="s">
        <v>188</v>
      </c>
      <c r="C15" s="14" t="s">
        <v>189</v>
      </c>
      <c r="D15" s="14" t="s">
        <v>37</v>
      </c>
      <c r="E15" s="12">
        <v>21</v>
      </c>
      <c r="F15" s="12">
        <v>0</v>
      </c>
      <c r="G15" s="12">
        <v>17</v>
      </c>
      <c r="H15" s="24">
        <f t="shared" si="6"/>
        <v>105</v>
      </c>
      <c r="I15" s="12">
        <f t="shared" si="7"/>
        <v>0</v>
      </c>
      <c r="J15" s="12">
        <f t="shared" si="8"/>
        <v>0.2328767123287671</v>
      </c>
      <c r="K15" s="12">
        <f t="shared" si="9"/>
        <v>105.23287671232876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f t="shared" si="10"/>
        <v>105.23287671232876</v>
      </c>
      <c r="T15" s="12">
        <f t="shared" si="11"/>
        <v>0</v>
      </c>
      <c r="U15" s="19">
        <f t="shared" si="12"/>
        <v>105.23287671232876</v>
      </c>
    </row>
    <row r="16" spans="1:21" ht="14.25" customHeight="1">
      <c r="A16" s="2">
        <v>3</v>
      </c>
      <c r="B16" s="22" t="s">
        <v>164</v>
      </c>
      <c r="C16" s="89" t="s">
        <v>165</v>
      </c>
      <c r="D16" s="14" t="s">
        <v>37</v>
      </c>
      <c r="E16" s="12">
        <v>22</v>
      </c>
      <c r="F16" s="12">
        <v>7</v>
      </c>
      <c r="G16" s="12">
        <v>20</v>
      </c>
      <c r="H16" s="24">
        <f t="shared" si="6"/>
        <v>110</v>
      </c>
      <c r="I16" s="12">
        <f t="shared" si="7"/>
        <v>2.9166666666666665</v>
      </c>
      <c r="J16" s="12">
        <f t="shared" si="8"/>
        <v>0.273972602739726</v>
      </c>
      <c r="K16" s="12">
        <f t="shared" si="9"/>
        <v>113.1906392694064</v>
      </c>
      <c r="L16" s="12">
        <v>0</v>
      </c>
      <c r="M16" s="12">
        <v>0</v>
      </c>
      <c r="N16" s="12">
        <v>6</v>
      </c>
      <c r="O16" s="12">
        <v>0</v>
      </c>
      <c r="P16" s="12">
        <v>15</v>
      </c>
      <c r="Q16" s="12">
        <v>0</v>
      </c>
      <c r="R16" s="12">
        <v>0</v>
      </c>
      <c r="S16" s="13">
        <f t="shared" si="10"/>
        <v>119.1906392694064</v>
      </c>
      <c r="T16" s="12">
        <f t="shared" si="11"/>
        <v>15</v>
      </c>
      <c r="U16" s="19">
        <f t="shared" si="12"/>
        <v>104.1906392694064</v>
      </c>
    </row>
    <row r="17" spans="1:21" ht="14.25" customHeight="1">
      <c r="A17" s="2">
        <v>4</v>
      </c>
      <c r="B17" s="43" t="s">
        <v>126</v>
      </c>
      <c r="C17" s="14" t="s">
        <v>127</v>
      </c>
      <c r="D17" s="14" t="s">
        <v>37</v>
      </c>
      <c r="E17" s="12">
        <v>21</v>
      </c>
      <c r="F17" s="12">
        <v>4</v>
      </c>
      <c r="G17" s="12">
        <v>18</v>
      </c>
      <c r="H17" s="24">
        <f t="shared" si="6"/>
        <v>105</v>
      </c>
      <c r="I17" s="12">
        <f t="shared" si="7"/>
        <v>1.6666666666666667</v>
      </c>
      <c r="J17" s="12">
        <f t="shared" si="8"/>
        <v>0.2465753424657534</v>
      </c>
      <c r="K17" s="12">
        <f t="shared" si="9"/>
        <v>106.91324200913242</v>
      </c>
      <c r="L17" s="12">
        <v>0</v>
      </c>
      <c r="M17" s="12">
        <v>6</v>
      </c>
      <c r="N17" s="12">
        <v>3</v>
      </c>
      <c r="O17" s="12">
        <v>0</v>
      </c>
      <c r="P17" s="12">
        <v>15</v>
      </c>
      <c r="Q17" s="12">
        <v>0</v>
      </c>
      <c r="R17" s="12">
        <v>0</v>
      </c>
      <c r="S17" s="13">
        <f t="shared" si="10"/>
        <v>115.91324200913242</v>
      </c>
      <c r="T17" s="12">
        <f t="shared" si="11"/>
        <v>15</v>
      </c>
      <c r="U17" s="19">
        <f t="shared" si="12"/>
        <v>100.91324200913242</v>
      </c>
    </row>
    <row r="18" spans="1:21" ht="14.25" customHeight="1">
      <c r="A18" s="2">
        <v>5</v>
      </c>
      <c r="B18" s="43" t="s">
        <v>212</v>
      </c>
      <c r="C18" s="14" t="s">
        <v>207</v>
      </c>
      <c r="D18" s="14" t="s">
        <v>187</v>
      </c>
      <c r="E18" s="12">
        <v>20</v>
      </c>
      <c r="F18" s="12">
        <v>9</v>
      </c>
      <c r="G18" s="12">
        <v>0</v>
      </c>
      <c r="H18" s="24">
        <f t="shared" si="6"/>
        <v>100</v>
      </c>
      <c r="I18" s="12">
        <f t="shared" si="7"/>
        <v>3.75</v>
      </c>
      <c r="J18" s="12">
        <f t="shared" si="8"/>
        <v>0</v>
      </c>
      <c r="K18" s="12">
        <f t="shared" si="9"/>
        <v>103.75</v>
      </c>
      <c r="L18" s="12">
        <v>0</v>
      </c>
      <c r="M18" s="12">
        <v>6</v>
      </c>
      <c r="N18" s="12">
        <v>6</v>
      </c>
      <c r="O18" s="12">
        <v>0</v>
      </c>
      <c r="P18" s="12">
        <v>15</v>
      </c>
      <c r="Q18" s="12">
        <v>0</v>
      </c>
      <c r="R18" s="12">
        <v>0</v>
      </c>
      <c r="S18" s="13">
        <f t="shared" si="10"/>
        <v>115.75</v>
      </c>
      <c r="T18" s="12">
        <f t="shared" si="11"/>
        <v>15</v>
      </c>
      <c r="U18" s="19">
        <f t="shared" si="12"/>
        <v>100.75</v>
      </c>
    </row>
    <row r="19" spans="1:21" ht="14.25" customHeight="1">
      <c r="A19" s="2">
        <v>6</v>
      </c>
      <c r="B19" s="43" t="s">
        <v>240</v>
      </c>
      <c r="C19" s="14" t="s">
        <v>137</v>
      </c>
      <c r="D19" s="14" t="s">
        <v>37</v>
      </c>
      <c r="E19" s="12">
        <v>10</v>
      </c>
      <c r="F19" s="12">
        <v>4</v>
      </c>
      <c r="G19" s="12">
        <v>14</v>
      </c>
      <c r="H19" s="24">
        <f t="shared" si="6"/>
        <v>50</v>
      </c>
      <c r="I19" s="12">
        <f t="shared" si="7"/>
        <v>1.6666666666666667</v>
      </c>
      <c r="J19" s="12">
        <f t="shared" si="8"/>
        <v>0.1917808219178082</v>
      </c>
      <c r="K19" s="12">
        <f t="shared" si="9"/>
        <v>51.858447488584474</v>
      </c>
      <c r="L19" s="12">
        <v>0</v>
      </c>
      <c r="M19" s="12">
        <v>6</v>
      </c>
      <c r="N19" s="12">
        <v>6</v>
      </c>
      <c r="O19" s="12">
        <v>0</v>
      </c>
      <c r="P19" s="12">
        <v>0</v>
      </c>
      <c r="Q19" s="12">
        <v>0</v>
      </c>
      <c r="R19" s="12">
        <v>0</v>
      </c>
      <c r="S19" s="13">
        <f t="shared" si="10"/>
        <v>63.858447488584474</v>
      </c>
      <c r="T19" s="12">
        <f t="shared" si="11"/>
        <v>0</v>
      </c>
      <c r="U19" s="19">
        <f t="shared" si="12"/>
        <v>63.858447488584474</v>
      </c>
    </row>
    <row r="20" spans="1:21" ht="14.25" customHeight="1">
      <c r="A20" s="2">
        <v>7</v>
      </c>
      <c r="B20" s="43" t="s">
        <v>231</v>
      </c>
      <c r="C20" s="14" t="s">
        <v>232</v>
      </c>
      <c r="D20" s="14" t="s">
        <v>38</v>
      </c>
      <c r="E20" s="12">
        <v>13</v>
      </c>
      <c r="F20" s="12">
        <v>3</v>
      </c>
      <c r="G20" s="12">
        <v>20</v>
      </c>
      <c r="H20" s="24">
        <f t="shared" si="6"/>
        <v>65</v>
      </c>
      <c r="I20" s="12">
        <f t="shared" si="7"/>
        <v>1.25</v>
      </c>
      <c r="J20" s="12">
        <f t="shared" si="8"/>
        <v>0.273972602739726</v>
      </c>
      <c r="K20" s="12">
        <f t="shared" si="9"/>
        <v>66.52397260273973</v>
      </c>
      <c r="L20" s="12">
        <v>0</v>
      </c>
      <c r="M20" s="12">
        <v>6</v>
      </c>
      <c r="N20" s="12">
        <v>6</v>
      </c>
      <c r="O20" s="12">
        <v>0</v>
      </c>
      <c r="P20" s="12">
        <v>15</v>
      </c>
      <c r="Q20" s="12">
        <v>0</v>
      </c>
      <c r="R20" s="12">
        <v>0</v>
      </c>
      <c r="S20" s="13">
        <f t="shared" si="10"/>
        <v>78.52397260273973</v>
      </c>
      <c r="T20" s="12">
        <f t="shared" si="11"/>
        <v>15</v>
      </c>
      <c r="U20" s="19">
        <f t="shared" si="12"/>
        <v>63.52397260273973</v>
      </c>
    </row>
    <row r="21" spans="1:21" ht="14.25" customHeight="1">
      <c r="A21" s="2">
        <v>8</v>
      </c>
      <c r="B21" s="43" t="s">
        <v>98</v>
      </c>
      <c r="C21" s="14" t="s">
        <v>97</v>
      </c>
      <c r="D21" s="14" t="s">
        <v>37</v>
      </c>
      <c r="E21" s="12">
        <v>12</v>
      </c>
      <c r="F21" s="12">
        <v>4</v>
      </c>
      <c r="G21" s="12">
        <v>23</v>
      </c>
      <c r="H21" s="24">
        <f t="shared" si="6"/>
        <v>60</v>
      </c>
      <c r="I21" s="12">
        <f t="shared" si="7"/>
        <v>1.6666666666666667</v>
      </c>
      <c r="J21" s="12">
        <f t="shared" si="8"/>
        <v>0.3150684931506849</v>
      </c>
      <c r="K21" s="12">
        <f t="shared" si="9"/>
        <v>61.98173515981735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f t="shared" si="10"/>
        <v>61.98173515981735</v>
      </c>
      <c r="T21" s="12">
        <f t="shared" si="11"/>
        <v>0</v>
      </c>
      <c r="U21" s="19">
        <f t="shared" si="12"/>
        <v>61.98173515981735</v>
      </c>
    </row>
    <row r="22" spans="1:21" ht="14.25" customHeight="1">
      <c r="A22" s="2">
        <v>9</v>
      </c>
      <c r="B22" s="48" t="s">
        <v>219</v>
      </c>
      <c r="C22" s="14" t="s">
        <v>207</v>
      </c>
      <c r="D22" s="14" t="s">
        <v>38</v>
      </c>
      <c r="E22" s="12">
        <v>12</v>
      </c>
      <c r="F22" s="12">
        <v>6</v>
      </c>
      <c r="G22" s="12">
        <v>11</v>
      </c>
      <c r="H22" s="24">
        <f t="shared" si="6"/>
        <v>60</v>
      </c>
      <c r="I22" s="12">
        <f t="shared" si="7"/>
        <v>2.5</v>
      </c>
      <c r="J22" s="12">
        <f t="shared" si="8"/>
        <v>0.1506849315068493</v>
      </c>
      <c r="K22" s="12">
        <f t="shared" si="9"/>
        <v>62.65068493150685</v>
      </c>
      <c r="L22" s="12">
        <v>0</v>
      </c>
      <c r="M22" s="12">
        <v>6</v>
      </c>
      <c r="N22" s="12">
        <v>6</v>
      </c>
      <c r="O22" s="12">
        <v>0</v>
      </c>
      <c r="P22" s="12">
        <v>15</v>
      </c>
      <c r="Q22" s="12">
        <v>0</v>
      </c>
      <c r="R22" s="12">
        <v>0</v>
      </c>
      <c r="S22" s="13">
        <f t="shared" si="10"/>
        <v>74.65068493150685</v>
      </c>
      <c r="T22" s="12">
        <f t="shared" si="11"/>
        <v>15</v>
      </c>
      <c r="U22" s="19">
        <f t="shared" si="12"/>
        <v>59.650684931506845</v>
      </c>
    </row>
    <row r="23" spans="1:21" ht="14.25" customHeight="1">
      <c r="A23" s="2">
        <v>10</v>
      </c>
      <c r="B23" s="43" t="s">
        <v>112</v>
      </c>
      <c r="C23" s="14" t="s">
        <v>113</v>
      </c>
      <c r="D23" s="14" t="s">
        <v>37</v>
      </c>
      <c r="E23" s="12">
        <v>8</v>
      </c>
      <c r="F23" s="12">
        <v>11</v>
      </c>
      <c r="G23" s="12">
        <v>17</v>
      </c>
      <c r="H23" s="24">
        <f t="shared" si="6"/>
        <v>40</v>
      </c>
      <c r="I23" s="12">
        <f t="shared" si="7"/>
        <v>4.583333333333333</v>
      </c>
      <c r="J23" s="12">
        <f t="shared" si="8"/>
        <v>0.2328767123287671</v>
      </c>
      <c r="K23" s="12">
        <f t="shared" si="9"/>
        <v>44.8162100456621</v>
      </c>
      <c r="L23" s="12">
        <v>0</v>
      </c>
      <c r="M23" s="12">
        <v>6</v>
      </c>
      <c r="N23" s="12">
        <v>6</v>
      </c>
      <c r="O23" s="12">
        <v>0</v>
      </c>
      <c r="P23" s="12">
        <v>0</v>
      </c>
      <c r="Q23" s="12">
        <v>0</v>
      </c>
      <c r="R23" s="12">
        <v>0</v>
      </c>
      <c r="S23" s="13">
        <f t="shared" si="10"/>
        <v>56.8162100456621</v>
      </c>
      <c r="T23" s="12">
        <f t="shared" si="11"/>
        <v>0</v>
      </c>
      <c r="U23" s="19">
        <f t="shared" si="12"/>
        <v>56.8162100456621</v>
      </c>
    </row>
    <row r="24" spans="1:21" ht="14.25" customHeight="1">
      <c r="A24" s="2">
        <v>11</v>
      </c>
      <c r="B24" s="43" t="s">
        <v>215</v>
      </c>
      <c r="C24" s="14" t="s">
        <v>216</v>
      </c>
      <c r="D24" s="14" t="s">
        <v>37</v>
      </c>
      <c r="E24" s="12">
        <v>8</v>
      </c>
      <c r="F24" s="12">
        <v>8</v>
      </c>
      <c r="G24" s="12">
        <v>10</v>
      </c>
      <c r="H24" s="24">
        <f t="shared" si="6"/>
        <v>40</v>
      </c>
      <c r="I24" s="12">
        <f t="shared" si="7"/>
        <v>3.3333333333333335</v>
      </c>
      <c r="J24" s="12">
        <f t="shared" si="8"/>
        <v>0.136986301369863</v>
      </c>
      <c r="K24" s="12">
        <f t="shared" si="9"/>
        <v>43.4703196347032</v>
      </c>
      <c r="L24" s="12">
        <v>0</v>
      </c>
      <c r="M24" s="12">
        <v>6</v>
      </c>
      <c r="N24" s="12">
        <v>6</v>
      </c>
      <c r="O24" s="12">
        <v>0</v>
      </c>
      <c r="P24" s="12">
        <v>0</v>
      </c>
      <c r="Q24" s="12">
        <v>0</v>
      </c>
      <c r="R24" s="12">
        <v>0</v>
      </c>
      <c r="S24" s="13">
        <f t="shared" si="10"/>
        <v>55.4703196347032</v>
      </c>
      <c r="T24" s="12">
        <f t="shared" si="11"/>
        <v>0</v>
      </c>
      <c r="U24" s="19">
        <f t="shared" si="12"/>
        <v>55.4703196347032</v>
      </c>
    </row>
    <row r="25" spans="1:21" ht="14.25" customHeight="1">
      <c r="A25" s="2">
        <v>12</v>
      </c>
      <c r="B25" s="43" t="s">
        <v>182</v>
      </c>
      <c r="C25" s="14" t="s">
        <v>183</v>
      </c>
      <c r="D25" s="14" t="s">
        <v>37</v>
      </c>
      <c r="E25" s="12">
        <v>7</v>
      </c>
      <c r="F25" s="12">
        <v>0</v>
      </c>
      <c r="G25" s="12">
        <v>13</v>
      </c>
      <c r="H25" s="24">
        <f t="shared" si="6"/>
        <v>35</v>
      </c>
      <c r="I25" s="12">
        <f t="shared" si="7"/>
        <v>0</v>
      </c>
      <c r="J25" s="12">
        <f t="shared" si="8"/>
        <v>0.1780821917808219</v>
      </c>
      <c r="K25" s="12">
        <f t="shared" si="9"/>
        <v>35.178082191780824</v>
      </c>
      <c r="L25" s="12">
        <v>0</v>
      </c>
      <c r="M25" s="12">
        <v>6</v>
      </c>
      <c r="N25" s="12">
        <v>6</v>
      </c>
      <c r="O25" s="12">
        <v>0</v>
      </c>
      <c r="P25" s="12">
        <v>0</v>
      </c>
      <c r="Q25" s="12">
        <v>0</v>
      </c>
      <c r="R25" s="12">
        <v>0</v>
      </c>
      <c r="S25" s="13">
        <f t="shared" si="10"/>
        <v>47.178082191780824</v>
      </c>
      <c r="T25" s="12">
        <f t="shared" si="11"/>
        <v>0</v>
      </c>
      <c r="U25" s="19">
        <f t="shared" si="12"/>
        <v>47.178082191780824</v>
      </c>
    </row>
    <row r="26" spans="1:21" ht="14.25" customHeight="1">
      <c r="A26" s="2">
        <v>13</v>
      </c>
      <c r="B26" s="43" t="s">
        <v>166</v>
      </c>
      <c r="C26" s="14" t="s">
        <v>167</v>
      </c>
      <c r="D26" s="14" t="s">
        <v>37</v>
      </c>
      <c r="E26" s="12">
        <v>12</v>
      </c>
      <c r="F26" s="12">
        <v>2</v>
      </c>
      <c r="G26" s="12">
        <v>1</v>
      </c>
      <c r="H26" s="24">
        <f t="shared" si="6"/>
        <v>60</v>
      </c>
      <c r="I26" s="12">
        <f t="shared" si="7"/>
        <v>0.8333333333333334</v>
      </c>
      <c r="J26" s="12">
        <f t="shared" si="8"/>
        <v>0.0136986301369863</v>
      </c>
      <c r="K26" s="12">
        <f t="shared" si="9"/>
        <v>60.84703196347032</v>
      </c>
      <c r="L26" s="12">
        <v>0</v>
      </c>
      <c r="M26" s="12">
        <v>0</v>
      </c>
      <c r="N26" s="12">
        <v>0</v>
      </c>
      <c r="O26" s="12">
        <v>0</v>
      </c>
      <c r="P26" s="12">
        <v>15</v>
      </c>
      <c r="Q26" s="12">
        <v>0</v>
      </c>
      <c r="R26" s="12">
        <v>0</v>
      </c>
      <c r="S26" s="13">
        <f t="shared" si="10"/>
        <v>60.84703196347032</v>
      </c>
      <c r="T26" s="12">
        <f t="shared" si="11"/>
        <v>15</v>
      </c>
      <c r="U26" s="19">
        <f t="shared" si="12"/>
        <v>45.84703196347032</v>
      </c>
    </row>
    <row r="27" spans="1:21" ht="14.25" customHeight="1">
      <c r="A27" s="2">
        <v>14</v>
      </c>
      <c r="B27" s="43" t="s">
        <v>185</v>
      </c>
      <c r="C27" s="14" t="s">
        <v>186</v>
      </c>
      <c r="D27" s="14" t="s">
        <v>187</v>
      </c>
      <c r="E27" s="12">
        <v>6</v>
      </c>
      <c r="F27" s="12">
        <v>6</v>
      </c>
      <c r="G27" s="12">
        <v>9</v>
      </c>
      <c r="H27" s="24">
        <f t="shared" si="6"/>
        <v>30</v>
      </c>
      <c r="I27" s="12">
        <f t="shared" si="7"/>
        <v>2.5</v>
      </c>
      <c r="J27" s="12">
        <f t="shared" si="8"/>
        <v>0.1232876712328767</v>
      </c>
      <c r="K27" s="12">
        <f t="shared" si="9"/>
        <v>32.62328767123287</v>
      </c>
      <c r="L27" s="12">
        <v>0</v>
      </c>
      <c r="M27" s="12">
        <v>6</v>
      </c>
      <c r="N27" s="12">
        <v>3</v>
      </c>
      <c r="O27" s="12">
        <v>0</v>
      </c>
      <c r="P27" s="12">
        <v>0</v>
      </c>
      <c r="Q27" s="12">
        <v>0</v>
      </c>
      <c r="R27" s="12">
        <v>0</v>
      </c>
      <c r="S27" s="13">
        <f t="shared" si="10"/>
        <v>41.62328767123287</v>
      </c>
      <c r="T27" s="12">
        <f t="shared" si="11"/>
        <v>0</v>
      </c>
      <c r="U27" s="19">
        <f t="shared" si="12"/>
        <v>41.62328767123287</v>
      </c>
    </row>
    <row r="28" spans="1:21" ht="14.25" customHeight="1">
      <c r="A28" s="2">
        <v>15</v>
      </c>
      <c r="B28" s="43" t="s">
        <v>202</v>
      </c>
      <c r="C28" s="14" t="s">
        <v>203</v>
      </c>
      <c r="D28" s="14" t="s">
        <v>37</v>
      </c>
      <c r="E28" s="12">
        <v>7</v>
      </c>
      <c r="F28" s="12">
        <v>6</v>
      </c>
      <c r="G28" s="12">
        <v>0</v>
      </c>
      <c r="H28" s="24">
        <f t="shared" si="6"/>
        <v>35</v>
      </c>
      <c r="I28" s="12">
        <f t="shared" si="7"/>
        <v>2.5</v>
      </c>
      <c r="J28" s="12">
        <f t="shared" si="8"/>
        <v>0</v>
      </c>
      <c r="K28" s="12">
        <f t="shared" si="9"/>
        <v>37.5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f t="shared" si="10"/>
        <v>37.5</v>
      </c>
      <c r="T28" s="12">
        <f t="shared" si="11"/>
        <v>0</v>
      </c>
      <c r="U28" s="19">
        <f t="shared" si="12"/>
        <v>37.5</v>
      </c>
    </row>
    <row r="29" spans="1:21" ht="14.25" customHeight="1">
      <c r="A29" s="2">
        <v>16</v>
      </c>
      <c r="B29" s="43" t="s">
        <v>226</v>
      </c>
      <c r="C29" s="14" t="s">
        <v>207</v>
      </c>
      <c r="D29" s="14" t="s">
        <v>187</v>
      </c>
      <c r="E29" s="12">
        <v>6</v>
      </c>
      <c r="F29" s="12">
        <v>5</v>
      </c>
      <c r="G29" s="12">
        <v>1</v>
      </c>
      <c r="H29" s="24">
        <f t="shared" si="6"/>
        <v>30</v>
      </c>
      <c r="I29" s="12">
        <f t="shared" si="7"/>
        <v>2.0833333333333335</v>
      </c>
      <c r="J29" s="12">
        <f t="shared" si="8"/>
        <v>0.0136986301369863</v>
      </c>
      <c r="K29" s="12">
        <f t="shared" si="9"/>
        <v>32.09703196347032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10"/>
        <v>32.09703196347032</v>
      </c>
      <c r="T29" s="12">
        <f t="shared" si="11"/>
        <v>0</v>
      </c>
      <c r="U29" s="19">
        <f t="shared" si="12"/>
        <v>32.09703196347032</v>
      </c>
    </row>
    <row r="30" spans="1:21" ht="14.25" customHeight="1">
      <c r="A30" s="2">
        <v>17</v>
      </c>
      <c r="B30" s="14" t="s">
        <v>234</v>
      </c>
      <c r="C30" s="14" t="s">
        <v>225</v>
      </c>
      <c r="D30" s="14" t="s">
        <v>37</v>
      </c>
      <c r="E30" s="12">
        <v>4</v>
      </c>
      <c r="F30" s="12">
        <v>4</v>
      </c>
      <c r="G30" s="12">
        <v>25</v>
      </c>
      <c r="H30" s="12">
        <f t="shared" si="6"/>
        <v>20</v>
      </c>
      <c r="I30" s="12">
        <f t="shared" si="7"/>
        <v>1.6666666666666667</v>
      </c>
      <c r="J30" s="12">
        <f t="shared" si="8"/>
        <v>0.3424657534246575</v>
      </c>
      <c r="K30" s="12">
        <f t="shared" si="9"/>
        <v>22.009132420091326</v>
      </c>
      <c r="L30" s="12">
        <v>0</v>
      </c>
      <c r="M30" s="12">
        <v>6</v>
      </c>
      <c r="N30" s="12">
        <v>3</v>
      </c>
      <c r="O30" s="12">
        <v>0</v>
      </c>
      <c r="P30" s="12">
        <v>0</v>
      </c>
      <c r="Q30" s="12">
        <v>0</v>
      </c>
      <c r="R30" s="12">
        <v>0</v>
      </c>
      <c r="S30" s="13">
        <f t="shared" si="10"/>
        <v>31.009132420091326</v>
      </c>
      <c r="T30" s="12">
        <f t="shared" si="11"/>
        <v>0</v>
      </c>
      <c r="U30" s="19">
        <f t="shared" si="12"/>
        <v>31.009132420091326</v>
      </c>
    </row>
    <row r="31" spans="1:21" ht="14.25" customHeight="1">
      <c r="A31" s="2">
        <v>18</v>
      </c>
      <c r="B31" s="43" t="s">
        <v>227</v>
      </c>
      <c r="C31" s="14" t="s">
        <v>228</v>
      </c>
      <c r="D31" s="14" t="s">
        <v>37</v>
      </c>
      <c r="E31" s="12">
        <v>6</v>
      </c>
      <c r="F31" s="12">
        <v>4</v>
      </c>
      <c r="G31" s="12">
        <v>13</v>
      </c>
      <c r="H31" s="24">
        <f t="shared" si="6"/>
        <v>30</v>
      </c>
      <c r="I31" s="12">
        <f t="shared" si="7"/>
        <v>1.6666666666666667</v>
      </c>
      <c r="J31" s="12">
        <f t="shared" si="8"/>
        <v>0.1780821917808219</v>
      </c>
      <c r="K31" s="12">
        <f t="shared" si="9"/>
        <v>31.84474885844749</v>
      </c>
      <c r="L31" s="12">
        <v>1</v>
      </c>
      <c r="M31" s="12">
        <v>0</v>
      </c>
      <c r="N31" s="12">
        <v>3</v>
      </c>
      <c r="O31" s="12">
        <v>0</v>
      </c>
      <c r="P31" s="12">
        <v>15</v>
      </c>
      <c r="Q31" s="12">
        <v>0</v>
      </c>
      <c r="R31" s="12">
        <v>0</v>
      </c>
      <c r="S31" s="13">
        <f t="shared" si="10"/>
        <v>34.84474885844749</v>
      </c>
      <c r="T31" s="12">
        <f t="shared" si="11"/>
        <v>16</v>
      </c>
      <c r="U31" s="19">
        <f t="shared" si="12"/>
        <v>18.84474885844749</v>
      </c>
    </row>
    <row r="32" spans="1:21" ht="14.25" customHeight="1">
      <c r="A32" s="2">
        <v>19</v>
      </c>
      <c r="B32" s="48" t="s">
        <v>63</v>
      </c>
      <c r="C32" s="14" t="s">
        <v>105</v>
      </c>
      <c r="D32" s="14" t="s">
        <v>37</v>
      </c>
      <c r="E32" s="12">
        <v>3</v>
      </c>
      <c r="F32" s="12">
        <v>4</v>
      </c>
      <c r="G32" s="12">
        <v>18</v>
      </c>
      <c r="H32" s="24">
        <f t="shared" si="6"/>
        <v>15</v>
      </c>
      <c r="I32" s="12">
        <f t="shared" si="7"/>
        <v>1.6666666666666667</v>
      </c>
      <c r="J32" s="12">
        <f t="shared" si="8"/>
        <v>0.2465753424657534</v>
      </c>
      <c r="K32" s="12">
        <f t="shared" si="9"/>
        <v>16.91324200913242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10"/>
        <v>16.91324200913242</v>
      </c>
      <c r="T32" s="12">
        <f t="shared" si="11"/>
        <v>1</v>
      </c>
      <c r="U32" s="19">
        <f t="shared" si="12"/>
        <v>15.913242009132421</v>
      </c>
    </row>
    <row r="33" spans="1:21" ht="14.25" customHeight="1">
      <c r="A33" s="2">
        <v>20</v>
      </c>
      <c r="B33" s="43" t="s">
        <v>62</v>
      </c>
      <c r="C33" s="14" t="s">
        <v>117</v>
      </c>
      <c r="D33" s="18" t="s">
        <v>37</v>
      </c>
      <c r="E33" s="12">
        <v>3</v>
      </c>
      <c r="F33" s="12">
        <v>2</v>
      </c>
      <c r="G33" s="12">
        <v>0</v>
      </c>
      <c r="H33" s="24">
        <f t="shared" si="6"/>
        <v>15</v>
      </c>
      <c r="I33" s="12">
        <f t="shared" si="7"/>
        <v>0.8333333333333334</v>
      </c>
      <c r="J33" s="12">
        <f t="shared" si="8"/>
        <v>0</v>
      </c>
      <c r="K33" s="12">
        <f t="shared" si="9"/>
        <v>15.833333333333334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10"/>
        <v>15.833333333333334</v>
      </c>
      <c r="T33" s="12">
        <v>0</v>
      </c>
      <c r="U33" s="19">
        <f t="shared" si="12"/>
        <v>15.833333333333334</v>
      </c>
    </row>
    <row r="34" spans="1:21" ht="14.25" customHeight="1">
      <c r="A34" s="2">
        <v>21</v>
      </c>
      <c r="B34" s="48" t="s">
        <v>131</v>
      </c>
      <c r="C34" s="14" t="s">
        <v>88</v>
      </c>
      <c r="D34" s="14" t="s">
        <v>38</v>
      </c>
      <c r="E34" s="12">
        <v>3</v>
      </c>
      <c r="F34" s="12">
        <v>1</v>
      </c>
      <c r="G34" s="12">
        <v>13</v>
      </c>
      <c r="H34" s="24">
        <f t="shared" si="6"/>
        <v>15</v>
      </c>
      <c r="I34" s="12">
        <f t="shared" si="7"/>
        <v>0.4166666666666667</v>
      </c>
      <c r="J34" s="12">
        <f t="shared" si="8"/>
        <v>0.1780821917808219</v>
      </c>
      <c r="K34" s="12">
        <f t="shared" si="9"/>
        <v>15.594748858447488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f t="shared" si="10"/>
        <v>15.594748858447488</v>
      </c>
      <c r="T34" s="12">
        <f aca="true" t="shared" si="13" ref="T34:T44">SUM(L34,P34)</f>
        <v>0</v>
      </c>
      <c r="U34" s="19">
        <f t="shared" si="12"/>
        <v>15.594748858447488</v>
      </c>
    </row>
    <row r="35" spans="1:21" ht="14.25" customHeight="1">
      <c r="A35" s="2">
        <v>22</v>
      </c>
      <c r="B35" s="22" t="s">
        <v>222</v>
      </c>
      <c r="C35" s="11" t="s">
        <v>207</v>
      </c>
      <c r="D35" s="14" t="s">
        <v>38</v>
      </c>
      <c r="E35" s="12">
        <v>0</v>
      </c>
      <c r="F35" s="12">
        <v>7</v>
      </c>
      <c r="G35" s="12">
        <v>2</v>
      </c>
      <c r="H35" s="24">
        <f t="shared" si="6"/>
        <v>0</v>
      </c>
      <c r="I35" s="12">
        <f t="shared" si="7"/>
        <v>2.9166666666666665</v>
      </c>
      <c r="J35" s="12">
        <f t="shared" si="8"/>
        <v>0.0273972602739726</v>
      </c>
      <c r="K35" s="12">
        <f t="shared" si="9"/>
        <v>2.9440639269406392</v>
      </c>
      <c r="L35" s="12">
        <v>0</v>
      </c>
      <c r="M35" s="12">
        <v>6</v>
      </c>
      <c r="N35" s="12">
        <v>6</v>
      </c>
      <c r="O35" s="12">
        <v>0</v>
      </c>
      <c r="P35" s="12">
        <v>0</v>
      </c>
      <c r="Q35" s="12">
        <v>0</v>
      </c>
      <c r="R35" s="12">
        <v>0</v>
      </c>
      <c r="S35" s="13">
        <f t="shared" si="10"/>
        <v>14.94406392694064</v>
      </c>
      <c r="T35" s="12">
        <f t="shared" si="13"/>
        <v>0</v>
      </c>
      <c r="U35" s="19">
        <f t="shared" si="12"/>
        <v>14.94406392694064</v>
      </c>
    </row>
    <row r="36" spans="1:21" ht="14.25" customHeight="1">
      <c r="A36" s="2">
        <v>23</v>
      </c>
      <c r="B36" s="43" t="s">
        <v>116</v>
      </c>
      <c r="C36" s="14" t="s">
        <v>118</v>
      </c>
      <c r="D36" s="14" t="s">
        <v>37</v>
      </c>
      <c r="E36" s="12">
        <v>2</v>
      </c>
      <c r="F36" s="12">
        <v>10</v>
      </c>
      <c r="G36" s="12">
        <v>20</v>
      </c>
      <c r="H36" s="24">
        <f t="shared" si="6"/>
        <v>10</v>
      </c>
      <c r="I36" s="12">
        <f t="shared" si="7"/>
        <v>4.166666666666667</v>
      </c>
      <c r="J36" s="12">
        <f t="shared" si="8"/>
        <v>0.273972602739726</v>
      </c>
      <c r="K36" s="12">
        <f t="shared" si="9"/>
        <v>14.440639269406393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3">
        <f t="shared" si="10"/>
        <v>14.440639269406393</v>
      </c>
      <c r="T36" s="12">
        <f t="shared" si="13"/>
        <v>0</v>
      </c>
      <c r="U36" s="19">
        <f t="shared" si="12"/>
        <v>14.440639269406393</v>
      </c>
    </row>
    <row r="37" spans="1:21" ht="14.25" customHeight="1">
      <c r="A37" s="2">
        <v>24</v>
      </c>
      <c r="B37" s="43" t="s">
        <v>130</v>
      </c>
      <c r="C37" s="14" t="s">
        <v>118</v>
      </c>
      <c r="D37" s="14" t="s">
        <v>37</v>
      </c>
      <c r="E37" s="12">
        <v>1</v>
      </c>
      <c r="F37" s="12">
        <v>11</v>
      </c>
      <c r="G37" s="12">
        <v>21</v>
      </c>
      <c r="H37" s="24">
        <f t="shared" si="6"/>
        <v>5</v>
      </c>
      <c r="I37" s="12">
        <f t="shared" si="7"/>
        <v>4.583333333333333</v>
      </c>
      <c r="J37" s="12">
        <f t="shared" si="8"/>
        <v>0.2876712328767123</v>
      </c>
      <c r="K37" s="12">
        <f t="shared" si="9"/>
        <v>9.871004566210045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f t="shared" si="10"/>
        <v>9.871004566210045</v>
      </c>
      <c r="T37" s="12">
        <f t="shared" si="13"/>
        <v>0</v>
      </c>
      <c r="U37" s="19">
        <f t="shared" si="12"/>
        <v>9.871004566210045</v>
      </c>
    </row>
    <row r="38" spans="1:21" ht="14.25" customHeight="1">
      <c r="A38" s="2">
        <v>25</v>
      </c>
      <c r="B38" s="44" t="s">
        <v>61</v>
      </c>
      <c r="C38" s="16" t="s">
        <v>118</v>
      </c>
      <c r="D38" s="65" t="s">
        <v>37</v>
      </c>
      <c r="E38" s="12">
        <v>1</v>
      </c>
      <c r="F38" s="12">
        <v>11</v>
      </c>
      <c r="G38" s="12">
        <v>21</v>
      </c>
      <c r="H38" s="24">
        <f t="shared" si="6"/>
        <v>5</v>
      </c>
      <c r="I38" s="12">
        <f t="shared" si="7"/>
        <v>4.583333333333333</v>
      </c>
      <c r="J38" s="12">
        <f t="shared" si="8"/>
        <v>0.2876712328767123</v>
      </c>
      <c r="K38" s="12">
        <f t="shared" si="9"/>
        <v>9.871004566210045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f t="shared" si="10"/>
        <v>9.871004566210045</v>
      </c>
      <c r="T38" s="12">
        <f t="shared" si="13"/>
        <v>0</v>
      </c>
      <c r="U38" s="19">
        <f t="shared" si="12"/>
        <v>9.871004566210045</v>
      </c>
    </row>
    <row r="39" spans="1:21" ht="14.25" customHeight="1">
      <c r="A39" s="2">
        <v>26</v>
      </c>
      <c r="B39" s="48" t="s">
        <v>190</v>
      </c>
      <c r="C39" s="14" t="s">
        <v>191</v>
      </c>
      <c r="D39" s="14" t="s">
        <v>37</v>
      </c>
      <c r="E39" s="12">
        <v>1</v>
      </c>
      <c r="F39" s="12">
        <v>11</v>
      </c>
      <c r="G39" s="12">
        <v>21</v>
      </c>
      <c r="H39" s="24">
        <f t="shared" si="6"/>
        <v>5</v>
      </c>
      <c r="I39" s="12">
        <f t="shared" si="7"/>
        <v>4.583333333333333</v>
      </c>
      <c r="J39" s="12">
        <f t="shared" si="8"/>
        <v>0.2876712328767123</v>
      </c>
      <c r="K39" s="12">
        <f t="shared" si="9"/>
        <v>9.871004566210045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f t="shared" si="10"/>
        <v>9.871004566210045</v>
      </c>
      <c r="T39" s="12">
        <f t="shared" si="13"/>
        <v>0</v>
      </c>
      <c r="U39" s="19">
        <f t="shared" si="12"/>
        <v>9.871004566210045</v>
      </c>
    </row>
    <row r="40" spans="1:21" ht="14.25" customHeight="1">
      <c r="A40" s="2">
        <v>27</v>
      </c>
      <c r="B40" s="43" t="s">
        <v>221</v>
      </c>
      <c r="C40" s="14" t="s">
        <v>207</v>
      </c>
      <c r="D40" s="14" t="s">
        <v>38</v>
      </c>
      <c r="E40" s="12">
        <v>1</v>
      </c>
      <c r="F40" s="12">
        <v>10</v>
      </c>
      <c r="G40" s="12">
        <v>29</v>
      </c>
      <c r="H40" s="24">
        <f t="shared" si="6"/>
        <v>5</v>
      </c>
      <c r="I40" s="12">
        <f t="shared" si="7"/>
        <v>4.166666666666667</v>
      </c>
      <c r="J40" s="12">
        <f t="shared" si="8"/>
        <v>0.3972602739726027</v>
      </c>
      <c r="K40" s="12">
        <f t="shared" si="9"/>
        <v>9.56392694063927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f t="shared" si="10"/>
        <v>9.56392694063927</v>
      </c>
      <c r="T40" s="12">
        <f t="shared" si="13"/>
        <v>0</v>
      </c>
      <c r="U40" s="19">
        <f t="shared" si="12"/>
        <v>9.56392694063927</v>
      </c>
    </row>
    <row r="41" spans="1:21" ht="14.25" customHeight="1">
      <c r="A41" s="2">
        <v>28</v>
      </c>
      <c r="B41" s="43" t="s">
        <v>128</v>
      </c>
      <c r="C41" s="14" t="s">
        <v>129</v>
      </c>
      <c r="D41" s="14" t="s">
        <v>37</v>
      </c>
      <c r="E41" s="12">
        <v>0</v>
      </c>
      <c r="F41" s="12">
        <v>4</v>
      </c>
      <c r="G41" s="12">
        <v>14</v>
      </c>
      <c r="H41" s="24">
        <f t="shared" si="6"/>
        <v>0</v>
      </c>
      <c r="I41" s="12">
        <f t="shared" si="7"/>
        <v>1.6666666666666667</v>
      </c>
      <c r="J41" s="12">
        <f t="shared" si="8"/>
        <v>0.1917808219178082</v>
      </c>
      <c r="K41" s="12">
        <f t="shared" si="9"/>
        <v>1.858447488584475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f t="shared" si="10"/>
        <v>1.858447488584475</v>
      </c>
      <c r="T41" s="12">
        <f t="shared" si="13"/>
        <v>0</v>
      </c>
      <c r="U41" s="19">
        <f t="shared" si="12"/>
        <v>1.858447488584475</v>
      </c>
    </row>
    <row r="42" spans="1:21" ht="14.25" customHeight="1">
      <c r="A42" s="2">
        <v>29</v>
      </c>
      <c r="B42" s="43" t="s">
        <v>213</v>
      </c>
      <c r="C42" s="14" t="s">
        <v>214</v>
      </c>
      <c r="D42" s="14" t="s">
        <v>37</v>
      </c>
      <c r="E42" s="12">
        <v>0</v>
      </c>
      <c r="F42" s="12">
        <v>4</v>
      </c>
      <c r="G42" s="12">
        <v>14</v>
      </c>
      <c r="H42" s="24">
        <f t="shared" si="6"/>
        <v>0</v>
      </c>
      <c r="I42" s="12">
        <f t="shared" si="7"/>
        <v>1.6666666666666667</v>
      </c>
      <c r="J42" s="12">
        <f t="shared" si="8"/>
        <v>0.1917808219178082</v>
      </c>
      <c r="K42" s="12">
        <f t="shared" si="9"/>
        <v>1.858447488584475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f t="shared" si="10"/>
        <v>1.858447488584475</v>
      </c>
      <c r="T42" s="12">
        <f t="shared" si="13"/>
        <v>0</v>
      </c>
      <c r="U42" s="19">
        <f t="shared" si="12"/>
        <v>1.858447488584475</v>
      </c>
    </row>
    <row r="43" spans="1:21" ht="14.25" customHeight="1">
      <c r="A43" s="2">
        <v>30</v>
      </c>
      <c r="B43" s="43" t="s">
        <v>132</v>
      </c>
      <c r="C43" s="14" t="s">
        <v>133</v>
      </c>
      <c r="D43" s="14" t="s">
        <v>37</v>
      </c>
      <c r="E43" s="12">
        <v>0</v>
      </c>
      <c r="F43" s="12">
        <v>4</v>
      </c>
      <c r="G43" s="12">
        <v>13</v>
      </c>
      <c r="H43" s="24">
        <f t="shared" si="6"/>
        <v>0</v>
      </c>
      <c r="I43" s="12">
        <f t="shared" si="7"/>
        <v>1.6666666666666667</v>
      </c>
      <c r="J43" s="12">
        <f t="shared" si="8"/>
        <v>0.1780821917808219</v>
      </c>
      <c r="K43" s="12">
        <f t="shared" si="9"/>
        <v>1.8447488584474887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f t="shared" si="10"/>
        <v>1.8447488584474887</v>
      </c>
      <c r="T43" s="12">
        <f t="shared" si="13"/>
        <v>0</v>
      </c>
      <c r="U43" s="19">
        <f t="shared" si="12"/>
        <v>1.8447488584474887</v>
      </c>
    </row>
    <row r="44" spans="1:21" ht="14.25" customHeight="1">
      <c r="A44" s="2">
        <v>31</v>
      </c>
      <c r="B44" s="43" t="s">
        <v>95</v>
      </c>
      <c r="C44" s="14" t="s">
        <v>96</v>
      </c>
      <c r="D44" s="14" t="s">
        <v>37</v>
      </c>
      <c r="E44" s="12">
        <v>0</v>
      </c>
      <c r="F44" s="12">
        <v>4</v>
      </c>
      <c r="G44" s="12">
        <v>3</v>
      </c>
      <c r="H44" s="24">
        <f t="shared" si="6"/>
        <v>0</v>
      </c>
      <c r="I44" s="12">
        <f t="shared" si="7"/>
        <v>1.6666666666666667</v>
      </c>
      <c r="J44" s="12">
        <f t="shared" si="8"/>
        <v>0.0410958904109589</v>
      </c>
      <c r="K44" s="12">
        <f t="shared" si="9"/>
        <v>1.7077625570776256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f t="shared" si="10"/>
        <v>1.7077625570776256</v>
      </c>
      <c r="T44" s="12">
        <f t="shared" si="13"/>
        <v>0</v>
      </c>
      <c r="U44" s="19">
        <f t="shared" si="12"/>
        <v>1.7077625570776256</v>
      </c>
    </row>
    <row r="45" spans="1:22" ht="14.25" customHeight="1">
      <c r="A45" s="42"/>
      <c r="B45" s="50"/>
      <c r="C45" s="50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51"/>
      <c r="U45" s="53"/>
      <c r="V45" s="34"/>
    </row>
    <row r="46" spans="1:21" ht="20.25">
      <c r="A46" s="109" t="s">
        <v>51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</row>
    <row r="47" spans="1:21" ht="24.75" customHeight="1">
      <c r="A47" s="55">
        <v>1</v>
      </c>
      <c r="B47" s="14" t="s">
        <v>115</v>
      </c>
      <c r="C47" s="14" t="s">
        <v>42</v>
      </c>
      <c r="D47" s="17" t="s">
        <v>38</v>
      </c>
      <c r="E47" s="12">
        <v>34</v>
      </c>
      <c r="F47" s="12">
        <v>0</v>
      </c>
      <c r="G47" s="12">
        <v>0</v>
      </c>
      <c r="H47" s="24">
        <f>SUM(E47*5)</f>
        <v>170</v>
      </c>
      <c r="I47" s="12">
        <f>SUM(F47*5/12)</f>
        <v>0</v>
      </c>
      <c r="J47" s="12">
        <f>SUM(G47*5/365)</f>
        <v>0</v>
      </c>
      <c r="K47" s="12">
        <f>SUM(H47:J47)</f>
        <v>170</v>
      </c>
      <c r="L47" s="12">
        <v>0</v>
      </c>
      <c r="M47" s="12">
        <v>0</v>
      </c>
      <c r="N47" s="12">
        <v>6</v>
      </c>
      <c r="O47" s="12">
        <v>0</v>
      </c>
      <c r="P47" s="12">
        <v>15</v>
      </c>
      <c r="Q47" s="12">
        <v>0</v>
      </c>
      <c r="R47" s="12">
        <v>0</v>
      </c>
      <c r="S47" s="13">
        <f>SUM(K47,M47,N47,O47,Q47,R47)</f>
        <v>176</v>
      </c>
      <c r="T47" s="12">
        <f>SUM(L47,P47)</f>
        <v>15</v>
      </c>
      <c r="U47" s="19">
        <f>SUM(S47-T47)</f>
        <v>161</v>
      </c>
    </row>
    <row r="48" spans="1:21" ht="15" customHeight="1">
      <c r="A48" s="2">
        <v>2</v>
      </c>
      <c r="B48" s="43" t="s">
        <v>233</v>
      </c>
      <c r="C48" s="14" t="s">
        <v>42</v>
      </c>
      <c r="D48" s="14" t="s">
        <v>38</v>
      </c>
      <c r="E48" s="12">
        <v>31</v>
      </c>
      <c r="F48" s="12">
        <v>0</v>
      </c>
      <c r="G48" s="12">
        <v>0</v>
      </c>
      <c r="H48" s="24">
        <f>SUM(E48*5)</f>
        <v>155</v>
      </c>
      <c r="I48" s="12">
        <f>SUM(F48*5/12)</f>
        <v>0</v>
      </c>
      <c r="J48" s="12">
        <f>SUM(G48*5/365)</f>
        <v>0</v>
      </c>
      <c r="K48" s="12">
        <f>SUM(H48:J48)</f>
        <v>155</v>
      </c>
      <c r="L48" s="12">
        <v>0</v>
      </c>
      <c r="M48" s="12">
        <v>6</v>
      </c>
      <c r="N48" s="12">
        <v>6</v>
      </c>
      <c r="O48" s="12">
        <v>0</v>
      </c>
      <c r="P48" s="12">
        <v>30</v>
      </c>
      <c r="Q48" s="12">
        <v>0</v>
      </c>
      <c r="R48" s="12">
        <v>0</v>
      </c>
      <c r="S48" s="13">
        <f>SUM(K48,M48,N48,O48,Q48,R48)</f>
        <v>167</v>
      </c>
      <c r="T48" s="12">
        <f>SUM(L48,P48)</f>
        <v>30</v>
      </c>
      <c r="U48" s="19">
        <f>SUM(S48-T48)</f>
        <v>137</v>
      </c>
    </row>
    <row r="49" spans="1:21" ht="12.75">
      <c r="A49" s="45">
        <v>3</v>
      </c>
      <c r="B49" s="43" t="s">
        <v>217</v>
      </c>
      <c r="C49" s="14" t="s">
        <v>42</v>
      </c>
      <c r="D49" s="14" t="s">
        <v>38</v>
      </c>
      <c r="E49" s="12">
        <v>8</v>
      </c>
      <c r="F49" s="12">
        <v>5</v>
      </c>
      <c r="G49" s="12">
        <v>17</v>
      </c>
      <c r="H49" s="12">
        <f>SUM(E49*5)</f>
        <v>40</v>
      </c>
      <c r="I49" s="12">
        <f>SUM(F49*5/12)</f>
        <v>2.0833333333333335</v>
      </c>
      <c r="J49" s="12">
        <f>SUM(G49*5/365)</f>
        <v>0.2328767123287671</v>
      </c>
      <c r="K49" s="12">
        <f>SUM(H49:J49)</f>
        <v>42.3162100456621</v>
      </c>
      <c r="L49" s="12">
        <v>0</v>
      </c>
      <c r="M49" s="12">
        <v>6</v>
      </c>
      <c r="N49" s="12">
        <v>6</v>
      </c>
      <c r="O49" s="12">
        <v>2</v>
      </c>
      <c r="P49" s="12">
        <v>0</v>
      </c>
      <c r="Q49" s="12">
        <v>0</v>
      </c>
      <c r="R49" s="12">
        <v>0</v>
      </c>
      <c r="S49" s="13">
        <f>SUM(K49,M49,N49,O49,Q49,R49)</f>
        <v>56.3162100456621</v>
      </c>
      <c r="T49" s="12">
        <f>SUM(L49,P49)</f>
        <v>0</v>
      </c>
      <c r="U49" s="19">
        <f>SUM(S49-T49)</f>
        <v>56.3162100456621</v>
      </c>
    </row>
    <row r="50" spans="1:21" ht="12.75">
      <c r="A50" s="2">
        <v>4</v>
      </c>
      <c r="B50" s="22" t="s">
        <v>235</v>
      </c>
      <c r="C50" s="11" t="s">
        <v>186</v>
      </c>
      <c r="D50" s="14" t="s">
        <v>187</v>
      </c>
      <c r="E50" s="12">
        <v>31</v>
      </c>
      <c r="F50" s="12">
        <v>2</v>
      </c>
      <c r="G50" s="12">
        <v>3</v>
      </c>
      <c r="H50" s="24">
        <f>SUM(E50*5)</f>
        <v>155</v>
      </c>
      <c r="I50" s="12">
        <f>SUM(F50*5/12)</f>
        <v>0.8333333333333334</v>
      </c>
      <c r="J50" s="12">
        <f>SUM(G50*5/365)</f>
        <v>0.0410958904109589</v>
      </c>
      <c r="K50" s="12">
        <f>SUM(H50:J50)</f>
        <v>155.8744292237443</v>
      </c>
      <c r="L50" s="12">
        <v>0</v>
      </c>
      <c r="M50" s="12">
        <v>6</v>
      </c>
      <c r="N50" s="12">
        <v>6</v>
      </c>
      <c r="O50" s="12">
        <v>0</v>
      </c>
      <c r="P50" s="12">
        <v>0</v>
      </c>
      <c r="Q50" s="12">
        <v>0</v>
      </c>
      <c r="R50" s="12">
        <v>0</v>
      </c>
      <c r="S50" s="13">
        <f>SUM(K50,M50,N50,O50,Q50,R50)</f>
        <v>167.8744292237443</v>
      </c>
      <c r="T50" s="12">
        <f>SUM(L50,P50)</f>
        <v>0</v>
      </c>
      <c r="U50" s="19">
        <f>SUM(S50-T50)</f>
        <v>167.8744292237443</v>
      </c>
    </row>
    <row r="51" spans="1:21" ht="20.25">
      <c r="A51" s="96" t="s">
        <v>192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8"/>
    </row>
    <row r="52" spans="1:21" ht="30.75" customHeight="1">
      <c r="A52" s="2"/>
      <c r="B52" s="2"/>
      <c r="C52" s="2"/>
      <c r="D52" s="2"/>
      <c r="E52" s="104" t="s">
        <v>0</v>
      </c>
      <c r="F52" s="104"/>
      <c r="G52" s="104"/>
      <c r="H52" s="36"/>
      <c r="I52" s="36"/>
      <c r="J52" s="36"/>
      <c r="K52" s="36"/>
      <c r="L52" s="99" t="s">
        <v>1</v>
      </c>
      <c r="M52" s="99"/>
      <c r="N52" s="2"/>
      <c r="O52" s="2"/>
      <c r="P52" s="101" t="s">
        <v>2</v>
      </c>
      <c r="Q52" s="102"/>
      <c r="R52" s="2"/>
      <c r="S52" s="2"/>
      <c r="T52" s="2"/>
      <c r="U52" s="2"/>
    </row>
    <row r="53" spans="1:22" ht="14.25" customHeight="1">
      <c r="A53" s="31" t="s">
        <v>3</v>
      </c>
      <c r="B53" s="35" t="s">
        <v>4</v>
      </c>
      <c r="C53" s="30" t="s">
        <v>5</v>
      </c>
      <c r="D53" s="27" t="s">
        <v>28</v>
      </c>
      <c r="E53" s="3" t="s">
        <v>6</v>
      </c>
      <c r="F53" s="3" t="s">
        <v>7</v>
      </c>
      <c r="G53" s="3" t="s">
        <v>8</v>
      </c>
      <c r="H53" s="4" t="s">
        <v>9</v>
      </c>
      <c r="I53" s="4" t="s">
        <v>10</v>
      </c>
      <c r="J53" s="4" t="s">
        <v>11</v>
      </c>
      <c r="K53" s="5" t="s">
        <v>12</v>
      </c>
      <c r="L53" s="6" t="s">
        <v>13</v>
      </c>
      <c r="M53" s="7" t="s">
        <v>14</v>
      </c>
      <c r="N53" s="25" t="s">
        <v>15</v>
      </c>
      <c r="O53" s="41" t="s">
        <v>36</v>
      </c>
      <c r="P53" s="6" t="s">
        <v>17</v>
      </c>
      <c r="Q53" s="7" t="s">
        <v>18</v>
      </c>
      <c r="R53" s="9" t="s">
        <v>19</v>
      </c>
      <c r="S53" s="10" t="s">
        <v>20</v>
      </c>
      <c r="T53" s="6" t="s">
        <v>21</v>
      </c>
      <c r="U53" s="7" t="s">
        <v>22</v>
      </c>
      <c r="V53" t="s">
        <v>54</v>
      </c>
    </row>
    <row r="54" spans="1:21" ht="26.25" customHeight="1">
      <c r="A54" s="40">
        <v>1</v>
      </c>
      <c r="B54" t="s">
        <v>46</v>
      </c>
      <c r="C54" s="14" t="s">
        <v>42</v>
      </c>
      <c r="D54" s="60" t="s">
        <v>94</v>
      </c>
      <c r="E54" s="12">
        <v>29</v>
      </c>
      <c r="F54" s="12">
        <v>1</v>
      </c>
      <c r="G54" s="12">
        <v>5</v>
      </c>
      <c r="H54" s="12">
        <f>SUM(E54*5)</f>
        <v>145</v>
      </c>
      <c r="I54" s="12">
        <f>SUM(F54*5/12)</f>
        <v>0.4166666666666667</v>
      </c>
      <c r="J54" s="12">
        <f>SUM(G54*5/365)</f>
        <v>0.0684931506849315</v>
      </c>
      <c r="K54" s="12">
        <f>SUM(H54:J54)</f>
        <v>145.4851598173516</v>
      </c>
      <c r="L54" s="12">
        <v>0</v>
      </c>
      <c r="M54" s="12">
        <v>6</v>
      </c>
      <c r="N54" s="12">
        <v>6</v>
      </c>
      <c r="O54" s="12">
        <v>0</v>
      </c>
      <c r="P54" s="12">
        <v>0</v>
      </c>
      <c r="Q54" s="12">
        <v>0</v>
      </c>
      <c r="R54" s="12">
        <v>0</v>
      </c>
      <c r="S54" s="13">
        <f>SUM(K54,M54,N54,O54,Q54,R54)</f>
        <v>157.4851598173516</v>
      </c>
      <c r="T54" s="12">
        <f>SUM(L54,P54)</f>
        <v>0</v>
      </c>
      <c r="U54" s="13">
        <f>SUM(S54-T54)</f>
        <v>157.4851598173516</v>
      </c>
    </row>
    <row r="55" spans="1:21" ht="12.75">
      <c r="A55" s="40">
        <v>2</v>
      </c>
      <c r="B55" t="s">
        <v>174</v>
      </c>
      <c r="C55" s="14" t="s">
        <v>179</v>
      </c>
      <c r="D55" s="60" t="s">
        <v>94</v>
      </c>
      <c r="E55" s="12">
        <v>24</v>
      </c>
      <c r="F55" s="12">
        <v>0</v>
      </c>
      <c r="G55" s="12">
        <v>19</v>
      </c>
      <c r="H55" s="12">
        <f>SUM(E55*5)</f>
        <v>120</v>
      </c>
      <c r="I55" s="12">
        <f>SUM(F55*5/12)</f>
        <v>0</v>
      </c>
      <c r="J55" s="12">
        <f>SUM(G55*5/365)</f>
        <v>0.2602739726027397</v>
      </c>
      <c r="K55" s="12">
        <f>SUM(H55:J55)</f>
        <v>120.26027397260275</v>
      </c>
      <c r="L55" s="12">
        <v>0</v>
      </c>
      <c r="M55" s="12">
        <v>6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f>SUM(K55,M55,N55,O55,Q55,R55)</f>
        <v>126.26027397260275</v>
      </c>
      <c r="T55" s="12">
        <f>SUM(L55,P55)</f>
        <v>0</v>
      </c>
      <c r="U55" s="13">
        <f>SUM(S55-T55)</f>
        <v>126.26027397260275</v>
      </c>
    </row>
    <row r="56" spans="1:21" ht="12.75">
      <c r="A56" s="40">
        <v>3</v>
      </c>
      <c r="B56" s="14" t="s">
        <v>93</v>
      </c>
      <c r="C56" s="14" t="s">
        <v>42</v>
      </c>
      <c r="D56" s="60" t="s">
        <v>94</v>
      </c>
      <c r="E56" s="12">
        <v>12</v>
      </c>
      <c r="F56" s="12">
        <v>8</v>
      </c>
      <c r="G56" s="12">
        <v>23</v>
      </c>
      <c r="H56" s="12">
        <f>SUM(E56*5)</f>
        <v>60</v>
      </c>
      <c r="I56" s="12">
        <f>SUM(F56*5/12)</f>
        <v>3.3333333333333335</v>
      </c>
      <c r="J56" s="12">
        <f>SUM(G56*5/365)</f>
        <v>0.3150684931506849</v>
      </c>
      <c r="K56" s="12">
        <f>SUM(H56:J56)</f>
        <v>63.64840182648402</v>
      </c>
      <c r="L56" s="12">
        <v>0</v>
      </c>
      <c r="M56" s="12">
        <v>6</v>
      </c>
      <c r="N56" s="12">
        <v>6</v>
      </c>
      <c r="O56" s="12">
        <v>0</v>
      </c>
      <c r="P56" s="12">
        <v>15</v>
      </c>
      <c r="Q56" s="12">
        <v>0</v>
      </c>
      <c r="R56" s="12">
        <v>0</v>
      </c>
      <c r="S56" s="13">
        <f>SUM(K56,M56,N56,O56,Q56,R56)</f>
        <v>75.64840182648402</v>
      </c>
      <c r="T56" s="12">
        <f>SUM(L56,P56)</f>
        <v>15</v>
      </c>
      <c r="U56" s="13">
        <f>SUM(S56-T56)</f>
        <v>60.64840182648402</v>
      </c>
    </row>
    <row r="57" spans="1:21" ht="14.25" customHeight="1">
      <c r="A57" s="66"/>
      <c r="B57" s="67"/>
      <c r="C57" s="67"/>
      <c r="D57" s="68"/>
      <c r="E57" s="66"/>
      <c r="F57" s="66"/>
      <c r="G57" s="66"/>
      <c r="H57" s="69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70"/>
      <c r="T57" s="66"/>
      <c r="U57" s="71"/>
    </row>
    <row r="58" spans="1:21" ht="12.75">
      <c r="A58" s="12">
        <v>1</v>
      </c>
      <c r="B58" s="14" t="s">
        <v>163</v>
      </c>
      <c r="C58" s="14" t="s">
        <v>161</v>
      </c>
      <c r="D58" s="60" t="s">
        <v>162</v>
      </c>
      <c r="E58" s="12">
        <v>18</v>
      </c>
      <c r="F58" s="12">
        <v>3</v>
      </c>
      <c r="G58" s="12">
        <v>0</v>
      </c>
      <c r="H58" s="12">
        <f>SUM(E58*5)</f>
        <v>90</v>
      </c>
      <c r="I58" s="12">
        <f>SUM(F58*5/12)</f>
        <v>1.25</v>
      </c>
      <c r="J58" s="12">
        <f>SUM(G58*5/365)</f>
        <v>0</v>
      </c>
      <c r="K58" s="12">
        <f>SUM(H58:J58)</f>
        <v>91.25</v>
      </c>
      <c r="L58" s="12">
        <v>1</v>
      </c>
      <c r="M58" s="12">
        <v>0</v>
      </c>
      <c r="N58" s="12">
        <v>3</v>
      </c>
      <c r="O58" s="12">
        <v>0</v>
      </c>
      <c r="P58" s="12">
        <v>15</v>
      </c>
      <c r="Q58" s="12">
        <v>0</v>
      </c>
      <c r="R58" s="12">
        <v>0</v>
      </c>
      <c r="S58" s="13">
        <f>SUM(K58,M58,N58,O58,Q58,R58)</f>
        <v>94.25</v>
      </c>
      <c r="T58" s="12">
        <f>SUM(L58,P58)</f>
        <v>16</v>
      </c>
      <c r="U58" s="19">
        <f>SUM(S58-T58)</f>
        <v>78.25</v>
      </c>
    </row>
    <row r="59" spans="1:21" ht="12" customHeight="1">
      <c r="A59" s="12">
        <v>2</v>
      </c>
      <c r="B59" s="14" t="s">
        <v>229</v>
      </c>
      <c r="C59" s="14" t="s">
        <v>230</v>
      </c>
      <c r="D59" s="60" t="s">
        <v>162</v>
      </c>
      <c r="E59" s="12">
        <v>14</v>
      </c>
      <c r="F59" s="12">
        <v>4</v>
      </c>
      <c r="G59" s="12">
        <v>19</v>
      </c>
      <c r="H59" s="24">
        <f>SUM(E59*5)</f>
        <v>70</v>
      </c>
      <c r="I59" s="12">
        <f>SUM(F59*5/12)</f>
        <v>1.6666666666666667</v>
      </c>
      <c r="J59" s="12">
        <f>SUM(G59*5/365)</f>
        <v>0.2602739726027397</v>
      </c>
      <c r="K59" s="12">
        <f>SUM(H59:J59)</f>
        <v>71.92694063926942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f>SUM(K59,M59,N59,O59,Q59,R59)</f>
        <v>71.92694063926942</v>
      </c>
      <c r="T59" s="12">
        <f>SUM(L59,P59)</f>
        <v>0</v>
      </c>
      <c r="U59" s="19">
        <f>SUM(S59-T59)</f>
        <v>71.92694063926942</v>
      </c>
    </row>
    <row r="60" spans="1:21" ht="13.5" customHeight="1">
      <c r="A60" s="12">
        <v>3</v>
      </c>
      <c r="B60" s="14" t="s">
        <v>168</v>
      </c>
      <c r="C60" s="14" t="s">
        <v>169</v>
      </c>
      <c r="D60" s="60" t="s">
        <v>162</v>
      </c>
      <c r="E60" s="12">
        <v>11</v>
      </c>
      <c r="F60" s="12">
        <v>11</v>
      </c>
      <c r="G60" s="12">
        <v>11</v>
      </c>
      <c r="H60" s="24">
        <f>SUM(E60*5)</f>
        <v>55</v>
      </c>
      <c r="I60" s="12">
        <f>SUM(F60*5/12)</f>
        <v>4.583333333333333</v>
      </c>
      <c r="J60" s="12">
        <f>SUM(G60*5/365)</f>
        <v>0.1506849315068493</v>
      </c>
      <c r="K60" s="12">
        <f>SUM(H60:J60)</f>
        <v>59.73401826484019</v>
      </c>
      <c r="L60" s="12">
        <v>0</v>
      </c>
      <c r="M60" s="12">
        <v>0</v>
      </c>
      <c r="N60" s="12">
        <v>3</v>
      </c>
      <c r="O60" s="12">
        <v>0</v>
      </c>
      <c r="P60" s="12">
        <v>0</v>
      </c>
      <c r="Q60" s="12">
        <v>0</v>
      </c>
      <c r="R60" s="12">
        <v>0</v>
      </c>
      <c r="S60" s="13">
        <f>SUM(K60,M60,N60,O60,Q60,R60)</f>
        <v>62.73401826484019</v>
      </c>
      <c r="T60" s="12">
        <f>SUM(L60,P60)</f>
        <v>0</v>
      </c>
      <c r="U60" s="13">
        <f>SUM(S60-T60)</f>
        <v>62.73401826484019</v>
      </c>
    </row>
    <row r="62" spans="1:21" ht="20.25">
      <c r="A62" s="96" t="s">
        <v>192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</row>
    <row r="63" spans="1:21" ht="12.75">
      <c r="A63" s="2"/>
      <c r="B63" s="2"/>
      <c r="C63" s="2"/>
      <c r="D63" s="2"/>
      <c r="E63" s="104" t="s">
        <v>0</v>
      </c>
      <c r="F63" s="104"/>
      <c r="G63" s="104"/>
      <c r="H63" s="36"/>
      <c r="I63" s="36"/>
      <c r="J63" s="36"/>
      <c r="K63" s="36"/>
      <c r="L63" s="99" t="s">
        <v>1</v>
      </c>
      <c r="M63" s="99"/>
      <c r="N63" s="2"/>
      <c r="O63" s="2"/>
      <c r="P63" s="101" t="s">
        <v>2</v>
      </c>
      <c r="Q63" s="102"/>
      <c r="R63" s="2"/>
      <c r="S63" s="2"/>
      <c r="T63" s="2"/>
      <c r="U63" s="2"/>
    </row>
    <row r="64" spans="1:21" ht="67.5">
      <c r="A64" s="31" t="s">
        <v>3</v>
      </c>
      <c r="B64" s="35" t="s">
        <v>4</v>
      </c>
      <c r="C64" s="30" t="s">
        <v>5</v>
      </c>
      <c r="D64" s="27" t="s">
        <v>28</v>
      </c>
      <c r="E64" s="3" t="s">
        <v>6</v>
      </c>
      <c r="F64" s="3" t="s">
        <v>7</v>
      </c>
      <c r="G64" s="3" t="s">
        <v>8</v>
      </c>
      <c r="H64" s="4" t="s">
        <v>9</v>
      </c>
      <c r="I64" s="4" t="s">
        <v>10</v>
      </c>
      <c r="J64" s="4" t="s">
        <v>11</v>
      </c>
      <c r="K64" s="5" t="s">
        <v>12</v>
      </c>
      <c r="L64" s="6" t="s">
        <v>13</v>
      </c>
      <c r="M64" s="7" t="s">
        <v>14</v>
      </c>
      <c r="N64" s="25" t="s">
        <v>15</v>
      </c>
      <c r="O64" s="41" t="s">
        <v>36</v>
      </c>
      <c r="P64" s="6" t="s">
        <v>17</v>
      </c>
      <c r="Q64" s="7" t="s">
        <v>18</v>
      </c>
      <c r="R64" s="9" t="s">
        <v>19</v>
      </c>
      <c r="S64" s="10" t="s">
        <v>20</v>
      </c>
      <c r="T64" s="6" t="s">
        <v>21</v>
      </c>
      <c r="U64" s="7" t="s">
        <v>22</v>
      </c>
    </row>
    <row r="65" spans="1:21" ht="12.75">
      <c r="A65" s="2">
        <v>1</v>
      </c>
      <c r="B65" s="14" t="s">
        <v>193</v>
      </c>
      <c r="C65" s="14" t="s">
        <v>35</v>
      </c>
      <c r="D65" s="60" t="s">
        <v>194</v>
      </c>
      <c r="E65" s="12">
        <v>18</v>
      </c>
      <c r="F65" s="12">
        <v>2</v>
      </c>
      <c r="G65" s="12">
        <v>20</v>
      </c>
      <c r="H65" s="12">
        <f>SUM(E65*5)</f>
        <v>90</v>
      </c>
      <c r="I65" s="12">
        <f>SUM(F65*5/12)</f>
        <v>0.8333333333333334</v>
      </c>
      <c r="J65" s="12">
        <f>SUM(G65*5/365)</f>
        <v>0.273972602739726</v>
      </c>
      <c r="K65" s="12">
        <f>SUM(H65:J65)</f>
        <v>91.10730593607306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f>SUM(K65,M65,N65,O65,Q65,R65)</f>
        <v>91.10730593607306</v>
      </c>
      <c r="T65" s="12">
        <f>SUM(L65,P65)</f>
        <v>0</v>
      </c>
      <c r="U65" s="19">
        <f>SUM(S65-T65)</f>
        <v>91.10730593607306</v>
      </c>
    </row>
    <row r="66" ht="12.75">
      <c r="K66" t="s">
        <v>43</v>
      </c>
    </row>
    <row r="68" spans="2:21" ht="12.75">
      <c r="B68" s="94" t="s">
        <v>43</v>
      </c>
      <c r="C68" s="94"/>
      <c r="E68" t="s">
        <v>43</v>
      </c>
      <c r="G68" s="91"/>
      <c r="H68" s="91"/>
      <c r="I68" s="91"/>
      <c r="J68" s="91"/>
      <c r="L68" s="91" t="s">
        <v>43</v>
      </c>
      <c r="M68" s="91"/>
      <c r="N68" s="91"/>
      <c r="O68" s="91"/>
      <c r="R68" s="91" t="s">
        <v>43</v>
      </c>
      <c r="S68" s="91"/>
      <c r="T68" s="91"/>
      <c r="U68" s="91"/>
    </row>
    <row r="69" spans="2:21" ht="12.75">
      <c r="B69" s="92" t="s">
        <v>43</v>
      </c>
      <c r="C69" s="91"/>
      <c r="D69" s="91" t="s">
        <v>43</v>
      </c>
      <c r="E69" s="91"/>
      <c r="F69" s="91"/>
      <c r="G69" s="91"/>
      <c r="H69" s="91"/>
      <c r="I69" s="91"/>
      <c r="J69" s="91"/>
      <c r="L69" s="92" t="s">
        <v>43</v>
      </c>
      <c r="M69" s="91"/>
      <c r="N69" s="91"/>
      <c r="O69" s="91"/>
      <c r="R69" s="92" t="s">
        <v>43</v>
      </c>
      <c r="S69" s="91"/>
      <c r="T69" s="91"/>
      <c r="U69" s="91"/>
    </row>
    <row r="70" spans="2:21" ht="12.75">
      <c r="B70" s="92" t="s">
        <v>43</v>
      </c>
      <c r="C70" s="91"/>
      <c r="D70" s="93" t="s">
        <v>43</v>
      </c>
      <c r="E70" s="93"/>
      <c r="F70" s="93"/>
      <c r="G70" s="93"/>
      <c r="H70" s="93"/>
      <c r="I70" s="93"/>
      <c r="J70" s="93"/>
      <c r="L70" s="91" t="s">
        <v>43</v>
      </c>
      <c r="M70" s="91"/>
      <c r="N70" s="91"/>
      <c r="O70" s="91"/>
      <c r="R70" s="91" t="s">
        <v>43</v>
      </c>
      <c r="S70" s="91"/>
      <c r="T70" s="91"/>
      <c r="U70" s="91"/>
    </row>
    <row r="71" spans="2:4" ht="12.75">
      <c r="B71" s="92"/>
      <c r="C71" s="92"/>
      <c r="D71" s="1"/>
    </row>
    <row r="73" spans="2:21" ht="12.75">
      <c r="B73" s="94" t="s">
        <v>23</v>
      </c>
      <c r="C73" s="94"/>
      <c r="E73" t="s">
        <v>24</v>
      </c>
      <c r="G73" s="91"/>
      <c r="H73" s="91"/>
      <c r="I73" s="91"/>
      <c r="J73" s="91"/>
      <c r="L73" s="91" t="s">
        <v>24</v>
      </c>
      <c r="M73" s="91"/>
      <c r="N73" s="91"/>
      <c r="O73" s="91"/>
      <c r="R73" s="91" t="s">
        <v>24</v>
      </c>
      <c r="S73" s="91"/>
      <c r="T73" s="91"/>
      <c r="U73" s="91"/>
    </row>
    <row r="74" spans="2:21" ht="12.75">
      <c r="B74" s="92" t="s">
        <v>46</v>
      </c>
      <c r="C74" s="91"/>
      <c r="D74" s="91" t="s">
        <v>59</v>
      </c>
      <c r="E74" s="91"/>
      <c r="F74" s="91"/>
      <c r="G74" s="91"/>
      <c r="H74" s="91"/>
      <c r="I74" s="91"/>
      <c r="J74" s="91"/>
      <c r="L74" s="92" t="s">
        <v>65</v>
      </c>
      <c r="M74" s="91"/>
      <c r="N74" s="91"/>
      <c r="O74" s="91"/>
      <c r="R74" s="92" t="s">
        <v>44</v>
      </c>
      <c r="S74" s="91"/>
      <c r="T74" s="91"/>
      <c r="U74" s="91"/>
    </row>
    <row r="75" spans="2:21" ht="12.75">
      <c r="B75" s="92" t="s">
        <v>27</v>
      </c>
      <c r="C75" s="91"/>
      <c r="D75" s="93" t="s">
        <v>60</v>
      </c>
      <c r="E75" s="93"/>
      <c r="F75" s="93"/>
      <c r="G75" s="93"/>
      <c r="H75" s="93"/>
      <c r="I75" s="93"/>
      <c r="J75" s="93"/>
      <c r="L75" s="91" t="s">
        <v>66</v>
      </c>
      <c r="M75" s="91"/>
      <c r="N75" s="91"/>
      <c r="O75" s="91"/>
      <c r="R75" s="91" t="s">
        <v>45</v>
      </c>
      <c r="S75" s="91"/>
      <c r="T75" s="91"/>
      <c r="U75" s="91"/>
    </row>
    <row r="77" spans="7:18" ht="12.75">
      <c r="G77" s="91"/>
      <c r="H77" s="91"/>
      <c r="I77" s="91"/>
      <c r="J77" s="91"/>
      <c r="K77" s="91"/>
      <c r="L77" s="91"/>
      <c r="M77" s="91"/>
      <c r="O77" s="92"/>
      <c r="P77" s="91"/>
      <c r="Q77" s="91"/>
      <c r="R77" s="91"/>
    </row>
    <row r="78" spans="7:18" ht="12.75">
      <c r="G78" s="93"/>
      <c r="H78" s="93"/>
      <c r="I78" s="93"/>
      <c r="J78" s="93"/>
      <c r="K78" s="93"/>
      <c r="L78" s="93"/>
      <c r="M78" s="93"/>
      <c r="O78" s="91"/>
      <c r="P78" s="91"/>
      <c r="Q78" s="91"/>
      <c r="R78" s="91"/>
    </row>
  </sheetData>
  <sheetProtection/>
  <mergeCells count="47">
    <mergeCell ref="L68:O68"/>
    <mergeCell ref="R68:U68"/>
    <mergeCell ref="B69:C69"/>
    <mergeCell ref="D69:J69"/>
    <mergeCell ref="L69:O69"/>
    <mergeCell ref="R69:U69"/>
    <mergeCell ref="D70:J70"/>
    <mergeCell ref="L70:O70"/>
    <mergeCell ref="R70:U70"/>
    <mergeCell ref="B73:C73"/>
    <mergeCell ref="G73:J73"/>
    <mergeCell ref="L73:O73"/>
    <mergeCell ref="R73:U73"/>
    <mergeCell ref="B70:C70"/>
    <mergeCell ref="G77:M77"/>
    <mergeCell ref="A62:U62"/>
    <mergeCell ref="E63:G63"/>
    <mergeCell ref="L63:M63"/>
    <mergeCell ref="P63:Q63"/>
    <mergeCell ref="B68:C68"/>
    <mergeCell ref="G68:J68"/>
    <mergeCell ref="O77:R77"/>
    <mergeCell ref="B71:C71"/>
    <mergeCell ref="E12:G12"/>
    <mergeCell ref="L12:M12"/>
    <mergeCell ref="P12:Q12"/>
    <mergeCell ref="A51:U51"/>
    <mergeCell ref="E52:G52"/>
    <mergeCell ref="L52:M52"/>
    <mergeCell ref="P52:Q52"/>
    <mergeCell ref="G78:M78"/>
    <mergeCell ref="O78:R78"/>
    <mergeCell ref="A1:U1"/>
    <mergeCell ref="A2:U2"/>
    <mergeCell ref="E3:G3"/>
    <mergeCell ref="L3:M3"/>
    <mergeCell ref="A11:U11"/>
    <mergeCell ref="A46:U46"/>
    <mergeCell ref="P3:Q3"/>
    <mergeCell ref="D74:J74"/>
    <mergeCell ref="L74:O74"/>
    <mergeCell ref="R74:U74"/>
    <mergeCell ref="B75:C75"/>
    <mergeCell ref="D75:J75"/>
    <mergeCell ref="L75:O75"/>
    <mergeCell ref="R75:U75"/>
    <mergeCell ref="B74:C74"/>
  </mergeCells>
  <printOptions/>
  <pageMargins left="0.75" right="0.49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2" sqref="A2:U2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3" width="22.140625" style="0" customWidth="1"/>
    <col min="4" max="4" width="10.7109375" style="0" customWidth="1"/>
    <col min="5" max="6" width="3.421875" style="0" customWidth="1"/>
    <col min="7" max="7" width="4.710937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5.7109375" style="0" customWidth="1"/>
    <col min="15" max="15" width="6.140625" style="0" customWidth="1"/>
    <col min="16" max="16" width="5.421875" style="0" customWidth="1"/>
    <col min="17" max="17" width="5.140625" style="0" customWidth="1"/>
    <col min="18" max="18" width="5.57421875" style="0" customWidth="1"/>
    <col min="19" max="19" width="7.00390625" style="0" customWidth="1"/>
    <col min="20" max="20" width="5.8515625" style="0" customWidth="1"/>
    <col min="21" max="21" width="6.140625" style="0" customWidth="1"/>
  </cols>
  <sheetData>
    <row r="1" ht="18" customHeight="1"/>
    <row r="2" spans="1:21" ht="20.25">
      <c r="A2" s="96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2.75">
      <c r="A3" s="106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</row>
    <row r="4" spans="1:21" ht="12.75" customHeight="1">
      <c r="A4" s="2"/>
      <c r="B4" s="2"/>
      <c r="C4" s="2"/>
      <c r="D4" s="2"/>
      <c r="E4" s="104" t="s">
        <v>0</v>
      </c>
      <c r="F4" s="104"/>
      <c r="G4" s="104"/>
      <c r="H4" s="36"/>
      <c r="I4" s="36"/>
      <c r="J4" s="36"/>
      <c r="K4" s="36"/>
      <c r="L4" s="99" t="s">
        <v>1</v>
      </c>
      <c r="M4" s="99"/>
      <c r="N4" s="2"/>
      <c r="O4" s="2"/>
      <c r="P4" s="103" t="s">
        <v>2</v>
      </c>
      <c r="Q4" s="103"/>
      <c r="R4" s="2"/>
      <c r="S4" s="2"/>
      <c r="T4" s="2"/>
      <c r="U4" s="2"/>
    </row>
    <row r="5" spans="1:21" ht="40.5" customHeight="1">
      <c r="A5" s="11" t="s">
        <v>3</v>
      </c>
      <c r="B5" s="2" t="s">
        <v>4</v>
      </c>
      <c r="C5" s="2" t="s">
        <v>5</v>
      </c>
      <c r="D5" s="16" t="s">
        <v>28</v>
      </c>
      <c r="E5" s="3" t="s">
        <v>6</v>
      </c>
      <c r="F5" s="3" t="s">
        <v>7</v>
      </c>
      <c r="G5" s="3" t="s">
        <v>8</v>
      </c>
      <c r="H5" s="4" t="s">
        <v>9</v>
      </c>
      <c r="I5" s="4" t="s">
        <v>10</v>
      </c>
      <c r="J5" s="4" t="s">
        <v>11</v>
      </c>
      <c r="K5" s="5" t="s">
        <v>12</v>
      </c>
      <c r="L5" s="6" t="s">
        <v>13</v>
      </c>
      <c r="M5" s="7" t="s">
        <v>14</v>
      </c>
      <c r="N5" s="25" t="s">
        <v>15</v>
      </c>
      <c r="O5" s="8" t="s">
        <v>16</v>
      </c>
      <c r="P5" s="6" t="s">
        <v>17</v>
      </c>
      <c r="Q5" s="7" t="s">
        <v>18</v>
      </c>
      <c r="R5" s="9" t="s">
        <v>19</v>
      </c>
      <c r="S5" s="10" t="s">
        <v>20</v>
      </c>
      <c r="T5" s="6" t="s">
        <v>21</v>
      </c>
      <c r="U5" s="7" t="s">
        <v>22</v>
      </c>
    </row>
    <row r="6" spans="1:21" ht="12.75">
      <c r="A6" s="2">
        <v>1</v>
      </c>
      <c r="B6" s="14" t="s">
        <v>175</v>
      </c>
      <c r="C6" s="18" t="s">
        <v>176</v>
      </c>
      <c r="D6" s="85" t="s">
        <v>37</v>
      </c>
      <c r="E6" s="12">
        <v>13</v>
      </c>
      <c r="F6" s="12">
        <v>10</v>
      </c>
      <c r="G6" s="12">
        <v>2</v>
      </c>
      <c r="H6" s="12">
        <f aca="true" t="shared" si="0" ref="H6:H11">SUM(E6*5)</f>
        <v>65</v>
      </c>
      <c r="I6" s="12">
        <f aca="true" t="shared" si="1" ref="I6:I11">SUM(F6*5/12)</f>
        <v>4.166666666666667</v>
      </c>
      <c r="J6" s="12">
        <f aca="true" t="shared" si="2" ref="J6:J11">SUM(G6*5/365)</f>
        <v>0.0273972602739726</v>
      </c>
      <c r="K6" s="12">
        <f aca="true" t="shared" si="3" ref="K6:K11">SUM(H6:J6)</f>
        <v>69.19406392694064</v>
      </c>
      <c r="L6" s="12">
        <v>0</v>
      </c>
      <c r="M6" s="12">
        <v>6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3">
        <f aca="true" t="shared" si="4" ref="S6:S11">SUM(K6,M6,N6,O6,Q6,R6)</f>
        <v>81.19406392694064</v>
      </c>
      <c r="T6" s="12">
        <f aca="true" t="shared" si="5" ref="T6:T11">SUM(L6,P6)</f>
        <v>0</v>
      </c>
      <c r="U6" s="19">
        <f aca="true" t="shared" si="6" ref="U6:U11">SUM(S6-T6)</f>
        <v>81.19406392694064</v>
      </c>
    </row>
    <row r="7" spans="1:21" ht="13.5" customHeight="1">
      <c r="A7" s="2">
        <v>2</v>
      </c>
      <c r="B7" s="14" t="s">
        <v>138</v>
      </c>
      <c r="C7" s="15" t="s">
        <v>139</v>
      </c>
      <c r="D7" s="83" t="s">
        <v>37</v>
      </c>
      <c r="E7" s="12">
        <v>13</v>
      </c>
      <c r="F7" s="12">
        <v>1</v>
      </c>
      <c r="G7" s="12">
        <v>21</v>
      </c>
      <c r="H7" s="24">
        <f t="shared" si="0"/>
        <v>65</v>
      </c>
      <c r="I7" s="12">
        <f t="shared" si="1"/>
        <v>0.4166666666666667</v>
      </c>
      <c r="J7" s="12">
        <f t="shared" si="2"/>
        <v>0.2876712328767123</v>
      </c>
      <c r="K7" s="12">
        <f t="shared" si="3"/>
        <v>65.70433789954339</v>
      </c>
      <c r="L7" s="12">
        <v>0</v>
      </c>
      <c r="M7" s="12">
        <v>6</v>
      </c>
      <c r="N7" s="12">
        <v>6</v>
      </c>
      <c r="O7" s="2">
        <v>1</v>
      </c>
      <c r="P7" s="2">
        <v>0</v>
      </c>
      <c r="Q7" s="2">
        <v>0</v>
      </c>
      <c r="R7" s="2">
        <v>0</v>
      </c>
      <c r="S7" s="13">
        <f t="shared" si="4"/>
        <v>78.70433789954339</v>
      </c>
      <c r="T7" s="2">
        <f t="shared" si="5"/>
        <v>0</v>
      </c>
      <c r="U7" s="20">
        <f t="shared" si="6"/>
        <v>78.70433789954339</v>
      </c>
    </row>
    <row r="8" spans="1:21" ht="12.75">
      <c r="A8" s="2">
        <v>3</v>
      </c>
      <c r="B8" s="14" t="s">
        <v>120</v>
      </c>
      <c r="C8" s="15" t="s">
        <v>121</v>
      </c>
      <c r="D8" s="83" t="s">
        <v>37</v>
      </c>
      <c r="E8" s="12">
        <v>6</v>
      </c>
      <c r="F8" s="12">
        <v>3</v>
      </c>
      <c r="G8" s="12">
        <v>19</v>
      </c>
      <c r="H8" s="12">
        <f t="shared" si="0"/>
        <v>30</v>
      </c>
      <c r="I8" s="12">
        <f t="shared" si="1"/>
        <v>1.25</v>
      </c>
      <c r="J8" s="12">
        <f t="shared" si="2"/>
        <v>0.2602739726027397</v>
      </c>
      <c r="K8" s="12">
        <f t="shared" si="3"/>
        <v>31.51027397260274</v>
      </c>
      <c r="L8" s="12">
        <v>0</v>
      </c>
      <c r="M8" s="12">
        <v>6</v>
      </c>
      <c r="N8" s="12">
        <v>3</v>
      </c>
      <c r="O8" s="12">
        <v>2</v>
      </c>
      <c r="P8" s="12">
        <v>0</v>
      </c>
      <c r="Q8" s="12">
        <v>0</v>
      </c>
      <c r="R8" s="12">
        <v>0</v>
      </c>
      <c r="S8" s="13">
        <f t="shared" si="4"/>
        <v>42.51027397260274</v>
      </c>
      <c r="T8" s="12">
        <f t="shared" si="5"/>
        <v>0</v>
      </c>
      <c r="U8" s="19">
        <f t="shared" si="6"/>
        <v>42.51027397260274</v>
      </c>
    </row>
    <row r="9" spans="1:21" ht="12.75">
      <c r="A9" s="2">
        <v>4</v>
      </c>
      <c r="B9" s="14" t="s">
        <v>211</v>
      </c>
      <c r="C9" s="18" t="s">
        <v>207</v>
      </c>
      <c r="D9" s="85" t="s">
        <v>38</v>
      </c>
      <c r="E9" s="12">
        <v>2</v>
      </c>
      <c r="F9" s="12">
        <v>5</v>
      </c>
      <c r="G9" s="12">
        <v>12</v>
      </c>
      <c r="H9" s="12">
        <f t="shared" si="0"/>
        <v>10</v>
      </c>
      <c r="I9" s="12">
        <f t="shared" si="1"/>
        <v>2.0833333333333335</v>
      </c>
      <c r="J9" s="12">
        <f t="shared" si="2"/>
        <v>0.1643835616438356</v>
      </c>
      <c r="K9" s="12">
        <f t="shared" si="3"/>
        <v>12.24771689497717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f t="shared" si="4"/>
        <v>12.24771689497717</v>
      </c>
      <c r="T9" s="12">
        <f t="shared" si="5"/>
        <v>0</v>
      </c>
      <c r="U9" s="19">
        <f t="shared" si="6"/>
        <v>12.24771689497717</v>
      </c>
    </row>
    <row r="10" spans="1:21" ht="12.75">
      <c r="A10" s="2">
        <v>5</v>
      </c>
      <c r="B10" s="21" t="s">
        <v>208</v>
      </c>
      <c r="C10" s="2" t="s">
        <v>209</v>
      </c>
      <c r="D10" s="37" t="s">
        <v>37</v>
      </c>
      <c r="E10" s="12">
        <v>0</v>
      </c>
      <c r="F10" s="12">
        <v>4</v>
      </c>
      <c r="G10" s="12">
        <v>13</v>
      </c>
      <c r="H10" s="24">
        <f t="shared" si="0"/>
        <v>0</v>
      </c>
      <c r="I10" s="12">
        <f t="shared" si="1"/>
        <v>1.6666666666666667</v>
      </c>
      <c r="J10" s="12">
        <f t="shared" si="2"/>
        <v>0.1780821917808219</v>
      </c>
      <c r="K10" s="12">
        <f t="shared" si="3"/>
        <v>1.8447488584474887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4"/>
        <v>1.8447488584474887</v>
      </c>
      <c r="T10" s="12">
        <f t="shared" si="5"/>
        <v>0</v>
      </c>
      <c r="U10" s="19">
        <f t="shared" si="6"/>
        <v>1.8447488584474887</v>
      </c>
    </row>
    <row r="11" spans="1:21" ht="12.75">
      <c r="A11" s="2">
        <v>6</v>
      </c>
      <c r="B11" s="2" t="s">
        <v>210</v>
      </c>
      <c r="C11" s="2" t="s">
        <v>207</v>
      </c>
      <c r="D11" s="37" t="s">
        <v>38</v>
      </c>
      <c r="E11" s="12">
        <v>1</v>
      </c>
      <c r="F11" s="12">
        <v>1</v>
      </c>
      <c r="G11" s="12">
        <v>2</v>
      </c>
      <c r="H11" s="24">
        <f t="shared" si="0"/>
        <v>5</v>
      </c>
      <c r="I11" s="12">
        <f t="shared" si="1"/>
        <v>0.4166666666666667</v>
      </c>
      <c r="J11" s="12">
        <f t="shared" si="2"/>
        <v>0.0273972602739726</v>
      </c>
      <c r="K11" s="12">
        <f t="shared" si="3"/>
        <v>5.44406392694064</v>
      </c>
      <c r="L11" s="12">
        <v>0</v>
      </c>
      <c r="M11" s="12">
        <v>6</v>
      </c>
      <c r="N11" s="12">
        <v>0</v>
      </c>
      <c r="O11" s="12">
        <v>0</v>
      </c>
      <c r="P11" s="12">
        <v>15</v>
      </c>
      <c r="Q11" s="12">
        <v>0</v>
      </c>
      <c r="R11" s="12">
        <v>0</v>
      </c>
      <c r="S11" s="13">
        <f t="shared" si="4"/>
        <v>11.44406392694064</v>
      </c>
      <c r="T11" s="12">
        <f t="shared" si="5"/>
        <v>15</v>
      </c>
      <c r="U11" s="19">
        <f t="shared" si="6"/>
        <v>-3.5559360730593603</v>
      </c>
    </row>
    <row r="12" ht="12.75" customHeight="1"/>
    <row r="13" spans="2:21" ht="12.75">
      <c r="B13" s="94" t="s">
        <v>64</v>
      </c>
      <c r="C13" s="94"/>
      <c r="F13" s="84" t="s">
        <v>43</v>
      </c>
      <c r="G13" s="91"/>
      <c r="H13" s="91"/>
      <c r="I13" s="91"/>
      <c r="J13" s="91"/>
      <c r="L13" s="91" t="s">
        <v>43</v>
      </c>
      <c r="M13" s="91"/>
      <c r="N13" s="91"/>
      <c r="O13" s="91"/>
      <c r="R13" s="91" t="s">
        <v>43</v>
      </c>
      <c r="S13" s="91"/>
      <c r="T13" s="91"/>
      <c r="U13" s="91"/>
    </row>
    <row r="15" spans="2:21" ht="12.75">
      <c r="B15" s="94" t="s">
        <v>43</v>
      </c>
      <c r="C15" s="94"/>
      <c r="E15" t="s">
        <v>43</v>
      </c>
      <c r="F15" t="s">
        <v>43</v>
      </c>
      <c r="G15" s="91"/>
      <c r="H15" s="91"/>
      <c r="I15" s="91"/>
      <c r="J15" s="91"/>
      <c r="L15" s="91" t="s">
        <v>43</v>
      </c>
      <c r="M15" s="91"/>
      <c r="N15" s="91"/>
      <c r="O15" s="91"/>
      <c r="R15" s="91" t="s">
        <v>43</v>
      </c>
      <c r="S15" s="91"/>
      <c r="T15" s="91"/>
      <c r="U15" s="91"/>
    </row>
    <row r="16" spans="2:21" ht="12.75">
      <c r="B16" s="92" t="s">
        <v>43</v>
      </c>
      <c r="C16" s="91"/>
      <c r="D16" s="91" t="s">
        <v>43</v>
      </c>
      <c r="E16" s="91"/>
      <c r="F16" s="91"/>
      <c r="G16" s="91"/>
      <c r="H16" s="91"/>
      <c r="I16" s="91"/>
      <c r="J16" s="91"/>
      <c r="L16" s="92" t="s">
        <v>43</v>
      </c>
      <c r="M16" s="91"/>
      <c r="N16" s="91"/>
      <c r="O16" s="91"/>
      <c r="R16" s="92" t="s">
        <v>43</v>
      </c>
      <c r="S16" s="91"/>
      <c r="T16" s="91"/>
      <c r="U16" s="91"/>
    </row>
    <row r="17" spans="2:21" ht="12.75">
      <c r="B17" s="92" t="s">
        <v>43</v>
      </c>
      <c r="C17" s="91"/>
      <c r="D17" s="93" t="s">
        <v>43</v>
      </c>
      <c r="E17" s="93"/>
      <c r="F17" s="93"/>
      <c r="G17" s="93"/>
      <c r="H17" s="93"/>
      <c r="I17" s="93"/>
      <c r="J17" s="93"/>
      <c r="L17" s="91" t="s">
        <v>43</v>
      </c>
      <c r="M17" s="91"/>
      <c r="N17" s="91"/>
      <c r="O17" s="91"/>
      <c r="R17" s="91" t="s">
        <v>43</v>
      </c>
      <c r="S17" s="91"/>
      <c r="T17" s="91"/>
      <c r="U17" s="91"/>
    </row>
    <row r="18" ht="15" customHeight="1"/>
    <row r="19" spans="2:21" ht="12.75">
      <c r="B19" s="94" t="s">
        <v>23</v>
      </c>
      <c r="C19" s="94"/>
      <c r="E19" t="s">
        <v>24</v>
      </c>
      <c r="G19" s="91"/>
      <c r="H19" s="91"/>
      <c r="I19" s="91"/>
      <c r="J19" s="91"/>
      <c r="L19" s="91" t="s">
        <v>24</v>
      </c>
      <c r="M19" s="91"/>
      <c r="N19" s="91"/>
      <c r="O19" s="91"/>
      <c r="R19" s="91" t="s">
        <v>24</v>
      </c>
      <c r="S19" s="91"/>
      <c r="T19" s="91"/>
      <c r="U19" s="91"/>
    </row>
    <row r="20" spans="2:21" ht="12.75">
      <c r="B20" s="92" t="s">
        <v>46</v>
      </c>
      <c r="C20" s="91"/>
      <c r="D20" s="91" t="s">
        <v>59</v>
      </c>
      <c r="E20" s="91"/>
      <c r="F20" s="91"/>
      <c r="G20" s="91"/>
      <c r="H20" s="91"/>
      <c r="I20" s="91"/>
      <c r="J20" s="91"/>
      <c r="L20" s="92" t="s">
        <v>65</v>
      </c>
      <c r="M20" s="91"/>
      <c r="N20" s="91"/>
      <c r="O20" s="91"/>
      <c r="R20" s="92" t="s">
        <v>44</v>
      </c>
      <c r="S20" s="91"/>
      <c r="T20" s="91"/>
      <c r="U20" s="91"/>
    </row>
    <row r="21" spans="2:21" ht="12.75">
      <c r="B21" s="92" t="s">
        <v>27</v>
      </c>
      <c r="C21" s="91"/>
      <c r="D21" s="93" t="s">
        <v>60</v>
      </c>
      <c r="E21" s="93"/>
      <c r="F21" s="93"/>
      <c r="G21" s="93"/>
      <c r="H21" s="93"/>
      <c r="I21" s="93"/>
      <c r="J21" s="93"/>
      <c r="L21" s="91" t="s">
        <v>66</v>
      </c>
      <c r="M21" s="91"/>
      <c r="N21" s="91"/>
      <c r="O21" s="91"/>
      <c r="R21" s="91" t="s">
        <v>45</v>
      </c>
      <c r="S21" s="91"/>
      <c r="T21" s="91"/>
      <c r="U21" s="91"/>
    </row>
  </sheetData>
  <sheetProtection/>
  <mergeCells count="33">
    <mergeCell ref="R13:U13"/>
    <mergeCell ref="B17:C17"/>
    <mergeCell ref="D17:J17"/>
    <mergeCell ref="L17:O17"/>
    <mergeCell ref="R17:U17"/>
    <mergeCell ref="B15:C15"/>
    <mergeCell ref="G15:J15"/>
    <mergeCell ref="A2:U2"/>
    <mergeCell ref="A3:U3"/>
    <mergeCell ref="P4:Q4"/>
    <mergeCell ref="E4:G4"/>
    <mergeCell ref="L4:M4"/>
    <mergeCell ref="B13:C13"/>
    <mergeCell ref="G13:J13"/>
    <mergeCell ref="L13:O13"/>
    <mergeCell ref="B19:C19"/>
    <mergeCell ref="G19:J19"/>
    <mergeCell ref="L19:O19"/>
    <mergeCell ref="R19:U19"/>
    <mergeCell ref="L15:O15"/>
    <mergeCell ref="R15:U15"/>
    <mergeCell ref="B16:C16"/>
    <mergeCell ref="D16:J16"/>
    <mergeCell ref="L16:O16"/>
    <mergeCell ref="R16:U16"/>
    <mergeCell ref="B21:C21"/>
    <mergeCell ref="D21:J21"/>
    <mergeCell ref="L21:O21"/>
    <mergeCell ref="R21:U21"/>
    <mergeCell ref="B20:C20"/>
    <mergeCell ref="D20:J20"/>
    <mergeCell ref="L20:O20"/>
    <mergeCell ref="R20:U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kenan</cp:lastModifiedBy>
  <cp:lastPrinted>2016-02-01T12:05:15Z</cp:lastPrinted>
  <dcterms:created xsi:type="dcterms:W3CDTF">1999-05-26T11:21:22Z</dcterms:created>
  <dcterms:modified xsi:type="dcterms:W3CDTF">2016-02-08T13:03:10Z</dcterms:modified>
  <cp:category/>
  <cp:version/>
  <cp:contentType/>
  <cp:contentStatus/>
</cp:coreProperties>
</file>