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2"/>
  </bookViews>
  <sheets>
    <sheet name="KÖSEOĞLU" sheetId="1" r:id="rId1"/>
    <sheet name="İÇOFİS" sheetId="2" r:id="rId2"/>
    <sheet name="ŞEHİTLİK" sheetId="3" r:id="rId3"/>
    <sheet name="Sayfa1" sheetId="4" r:id="rId4"/>
  </sheets>
  <definedNames>
    <definedName name="_xlnm._FilterDatabase" localSheetId="1" hidden="1">'İÇOFİS'!$A$11:$U$46</definedName>
    <definedName name="_xlnm._FilterDatabase" localSheetId="2" hidden="1">'ŞEHİTLİK'!$B$6:$U$18</definedName>
  </definedNames>
  <calcPr fullCalcOnLoad="1"/>
</workbook>
</file>

<file path=xl/sharedStrings.xml><?xml version="1.0" encoding="utf-8"?>
<sst xmlns="http://schemas.openxmlformats.org/spreadsheetml/2006/main" count="600" uniqueCount="288">
  <si>
    <t>HİZMET YILI</t>
  </si>
  <si>
    <t>EŞ</t>
  </si>
  <si>
    <t>GAYRİ MENKUL</t>
  </si>
  <si>
    <t>S.NO:</t>
  </si>
  <si>
    <t>ADI SOYADI</t>
  </si>
  <si>
    <t>GÖREV YERİ</t>
  </si>
  <si>
    <t>YIL</t>
  </si>
  <si>
    <t>AY</t>
  </si>
  <si>
    <t>GÜN</t>
  </si>
  <si>
    <t>YIL PU</t>
  </si>
  <si>
    <t>AY PU.</t>
  </si>
  <si>
    <t>GÜN PU.</t>
  </si>
  <si>
    <t>HİZ. PUANI</t>
  </si>
  <si>
    <t>ÇALIŞIYOR -1</t>
  </si>
  <si>
    <t>ÇALIŞMIYOR +6</t>
  </si>
  <si>
    <t>ÇOCUK +3</t>
  </si>
  <si>
    <t>ANNE/ BABA +1</t>
  </si>
  <si>
    <t>VAR       -15</t>
  </si>
  <si>
    <t>YOK</t>
  </si>
  <si>
    <t>KONUT BEKLEME +1</t>
  </si>
  <si>
    <t>TOPLAM PUAN</t>
  </si>
  <si>
    <t>EKSİ PUAN</t>
  </si>
  <si>
    <t>GENEL PUAN</t>
  </si>
  <si>
    <t>KOMİSYON BAŞKANI</t>
  </si>
  <si>
    <t>ÜYE</t>
  </si>
  <si>
    <t>KÖSEOĞLU İL MİLLİ EĞİTİM MÜDÜRLÜK PERSONELİ SIRALAMA LİSTESİ</t>
  </si>
  <si>
    <t xml:space="preserve">İÇ OFİS LOJMANLARINA MÜRACAAT EDEN İL MİLLİ EĞİTİM MÜDÜRLÜĞÜ PERSONEL SIRA LİSTESİ </t>
  </si>
  <si>
    <t>Şube Müdürü</t>
  </si>
  <si>
    <t>ÜNVANI</t>
  </si>
  <si>
    <t>01-İl Milli Eğitim Müdürü</t>
  </si>
  <si>
    <t>Görev Tahsisi Sıra önceliği listesi</t>
  </si>
  <si>
    <t>03-İl Müdür Yardımcısı</t>
  </si>
  <si>
    <t>04-İl Şube Müdürü</t>
  </si>
  <si>
    <t>KÖSEOĞLU GÖREV TAHSİSLİ SIRALAMA LİSTESİ</t>
  </si>
  <si>
    <t>ŞEHİTLİK LOJMANLARINA MÜRACAAT EDEN PERSONEL SIRALAMA LİSTESİ (MEM.DIŞI)</t>
  </si>
  <si>
    <t>İL MEM</t>
  </si>
  <si>
    <t>ANNE/BABA +1</t>
  </si>
  <si>
    <t>Memur</t>
  </si>
  <si>
    <t>KÖSEOĞLU LOJMANLARINA MÜRACAAT EDEN İLÇE PERSONELLERİ  SIRA LİSTESİ (MEM.DIŞI)</t>
  </si>
  <si>
    <t>DAHA ÖNCE LOJMANDA OTURANLAR</t>
  </si>
  <si>
    <t xml:space="preserve">                                                                                                                                 </t>
  </si>
  <si>
    <t xml:space="preserve">İL MEM </t>
  </si>
  <si>
    <t xml:space="preserve"> </t>
  </si>
  <si>
    <t>Sadrettin KAYA</t>
  </si>
  <si>
    <t>Yetkili Sendika Temsilcisi</t>
  </si>
  <si>
    <t>İMKB Karacadağ O.O.</t>
  </si>
  <si>
    <t>Ögretmen</t>
  </si>
  <si>
    <t>İsmail KILIÇALAN</t>
  </si>
  <si>
    <t>Konacık İ.O.</t>
  </si>
  <si>
    <t xml:space="preserve">                </t>
  </si>
  <si>
    <t xml:space="preserve">02-Maarif Müf. Başkanı </t>
  </si>
  <si>
    <t>Mesut ZENGİN</t>
  </si>
  <si>
    <t>Mehmet KARAKILIÇ</t>
  </si>
  <si>
    <t xml:space="preserve">  </t>
  </si>
  <si>
    <t>Mehmet DİNÇ</t>
  </si>
  <si>
    <t>MEMUR</t>
  </si>
  <si>
    <t>İŞÇİ</t>
  </si>
  <si>
    <t>Mehmet Şirin BAYRAM</t>
  </si>
  <si>
    <t>Kerem SABANCILAR</t>
  </si>
  <si>
    <t>Fatih TUĞUÇ</t>
  </si>
  <si>
    <t>Mehmet Akif Ersoy O.O.</t>
  </si>
  <si>
    <t>ÖĞRETMEN</t>
  </si>
  <si>
    <t>Mehmet GÜL</t>
  </si>
  <si>
    <t>Kayapınar İlçe M.E.M</t>
  </si>
  <si>
    <t>Teknisyen</t>
  </si>
  <si>
    <t>Süleyman AKYOL</t>
  </si>
  <si>
    <t>Sinem ERDOĞDU</t>
  </si>
  <si>
    <t>Abdulmecit BİNGÖL</t>
  </si>
  <si>
    <t>Öğretmen</t>
  </si>
  <si>
    <t>2017 YILI SIRA TAHSİSLİ İL MİLLİ EĞİTİM LOJMAN BAŞVURULARI</t>
  </si>
  <si>
    <t>2017 YILI SIRA TAHSİSLİ İLÇELER LOJMAN BAŞVURULARI</t>
  </si>
  <si>
    <t>İzettin ÇEÇEN</t>
  </si>
  <si>
    <t>Y.şhr.T.M.A.L</t>
  </si>
  <si>
    <t>Hediyetullah YÜKSEL</t>
  </si>
  <si>
    <t>Ali TURGUT</t>
  </si>
  <si>
    <t>Yusuf BOZKURT</t>
  </si>
  <si>
    <t>Şemsettin ÇİÇEK</t>
  </si>
  <si>
    <t>VHKİ</t>
  </si>
  <si>
    <t>Mehmet Rafet AMAÇ</t>
  </si>
  <si>
    <t>GÜL KARDAŞ</t>
  </si>
  <si>
    <t>İDRİS AZARKAN</t>
  </si>
  <si>
    <t>ŞEF</t>
  </si>
  <si>
    <t>Orhan ATEŞ</t>
  </si>
  <si>
    <t>Mehmet Hüseyin ÇELİK</t>
  </si>
  <si>
    <t>Bağlar İlçe Mem</t>
  </si>
  <si>
    <t>Seyhan TORUN</t>
  </si>
  <si>
    <t>Yolaltı Mes. Tekn.A.Lis</t>
  </si>
  <si>
    <t>Fırat SÖNMEZ</t>
  </si>
  <si>
    <t>Vali Ünal Erkan İlk.</t>
  </si>
  <si>
    <t>Engin KARABACAK</t>
  </si>
  <si>
    <t>Şefik Alakuş İlk.- SUR</t>
  </si>
  <si>
    <t>Cemal TUNÇ</t>
  </si>
  <si>
    <t>Muazzez Sümer Mes.ve Tskn.A.Lis.</t>
  </si>
  <si>
    <t>İzzettin TOKAR</t>
  </si>
  <si>
    <t>Rauf ORAKÇI</t>
  </si>
  <si>
    <t>Arif Eminoğlu İlk.</t>
  </si>
  <si>
    <t>Esengül LALE</t>
  </si>
  <si>
    <t>Çarıklı Fabrika Ort.</t>
  </si>
  <si>
    <t>Ekrem AKTAŞ</t>
  </si>
  <si>
    <t>Abdurrahman BİNBİR</t>
  </si>
  <si>
    <t>Bilg. İşlet</t>
  </si>
  <si>
    <t>Kazım KORHAN</t>
  </si>
  <si>
    <t>Silvan İlçe Mem</t>
  </si>
  <si>
    <t>İşçi</t>
  </si>
  <si>
    <t>Emre ÜÇER</t>
  </si>
  <si>
    <t>Kavaklıbağ Ort. - SUR</t>
  </si>
  <si>
    <t>İhsan KAYA</t>
  </si>
  <si>
    <t>Mesut Yılmaz İlk. Bağlar</t>
  </si>
  <si>
    <t>Orhan Cahit KARALI</t>
  </si>
  <si>
    <t>Beyaz Tebeşir İlk. - Bağlar</t>
  </si>
  <si>
    <t>Süleyman ARIK</t>
  </si>
  <si>
    <t>Cuma GÜNEŞ</t>
  </si>
  <si>
    <t>Selahattin Eyyübi İlk.</t>
  </si>
  <si>
    <t>Ergani Bekir Aral A.İmamHatip Lis.</t>
  </si>
  <si>
    <t xml:space="preserve">Nevzat BÜYÜKTAŞ </t>
  </si>
  <si>
    <t>Yenişehir İlçe Mem</t>
  </si>
  <si>
    <t>Abdulkerim KAYA</t>
  </si>
  <si>
    <t>Veysi GÜCENİK</t>
  </si>
  <si>
    <t>Çınar Mes. Ve Tek.A.Lis</t>
  </si>
  <si>
    <t>Volkan TUNCER</t>
  </si>
  <si>
    <t>Bağlar Necip Fazıl Kısakürek A.Lis</t>
  </si>
  <si>
    <t>Nesiha BOZKURT</t>
  </si>
  <si>
    <t>Salih BUYLAKUTLUYURGA</t>
  </si>
  <si>
    <t>Kırkasırt İlk. Sur</t>
  </si>
  <si>
    <t>Mesut ALTUN</t>
  </si>
  <si>
    <t>Ziya Gökalp A.Lis.</t>
  </si>
  <si>
    <t>Merve ACUN</t>
  </si>
  <si>
    <t>Sur ilçe Mem</t>
  </si>
  <si>
    <t>Bağcılar A.Lis</t>
  </si>
  <si>
    <t>Mustafa ZEYBEK</t>
  </si>
  <si>
    <t>Dicle Mes.Tek.A.Lis</t>
  </si>
  <si>
    <t>Adem DEMİRCAN</t>
  </si>
  <si>
    <t>Nuriye Çelebi Eser İlk</t>
  </si>
  <si>
    <t>Muhammet Nursi YILDIZ</t>
  </si>
  <si>
    <t>Şehit. Öğtr. Ayşe Numan Konakçı ilk.</t>
  </si>
  <si>
    <t>Salih ASLAN</t>
  </si>
  <si>
    <t>İMKB. Hattat Hamit Aytaç Ort.</t>
  </si>
  <si>
    <t>Faruk ZAMAN</t>
  </si>
  <si>
    <t>Yenişehir Halk Eğit.</t>
  </si>
  <si>
    <t>İbrahim SERT</t>
  </si>
  <si>
    <t>Mrkz A.İmam Hat.Lis</t>
  </si>
  <si>
    <t xml:space="preserve">Mustafa Kemal İmam Hatip Ort. </t>
  </si>
  <si>
    <t>Edip KORHAN</t>
  </si>
  <si>
    <t>Alpaslan A. Lis</t>
  </si>
  <si>
    <t>Nizamettin YOLDAŞ</t>
  </si>
  <si>
    <t>Yasin İLHAN</t>
  </si>
  <si>
    <t>İsmail YAŞAR</t>
  </si>
  <si>
    <t>Bağlar Sakallı İlk.</t>
  </si>
  <si>
    <t>Abdurrahman AKBOĞA</t>
  </si>
  <si>
    <t>Mehmet Akif Ersoy Ort. Yenişehir</t>
  </si>
  <si>
    <t>Mustafa ÇELİK</t>
  </si>
  <si>
    <t>Ergani Caferan Köyü İlk.</t>
  </si>
  <si>
    <t>İsmetpaşa İlk</t>
  </si>
  <si>
    <t>Merve SOKRUCU</t>
  </si>
  <si>
    <t>Mehmet Selim AKDENİZ</t>
  </si>
  <si>
    <t>Korudağ İlk. Çermik</t>
  </si>
  <si>
    <t>Bülent ORGUN</t>
  </si>
  <si>
    <t>Özekli İlk.</t>
  </si>
  <si>
    <t>Resul ÇAĞRI</t>
  </si>
  <si>
    <t>Bağlar İMKB Fen Lis</t>
  </si>
  <si>
    <t>Mustafa KAYA</t>
  </si>
  <si>
    <t>Sur İlçe Mem</t>
  </si>
  <si>
    <t>Mehmet Nesim ANUŞTEKİN</t>
  </si>
  <si>
    <t>Süleyman Demirel MTAL</t>
  </si>
  <si>
    <t>Remzi ÖZMEZ</t>
  </si>
  <si>
    <t>Hizmetli</t>
  </si>
  <si>
    <t>Zeynep ABDİOĞLU</t>
  </si>
  <si>
    <t>Bağlar Damlakaya İlk</t>
  </si>
  <si>
    <t>Özkan FİDAN</t>
  </si>
  <si>
    <t>Sur Özekli İlk.</t>
  </si>
  <si>
    <t>Veysel ÖZKAN</t>
  </si>
  <si>
    <t>Mehmet Sabri Güzel İlk</t>
  </si>
  <si>
    <t>Murat ÇİFTÇİ</t>
  </si>
  <si>
    <t>Yenişehir Mes. Eğit. Merkz</t>
  </si>
  <si>
    <t>Meral KAN</t>
  </si>
  <si>
    <t xml:space="preserve">Turan KAÇAR </t>
  </si>
  <si>
    <t>Gazi Ort. Yenişehir</t>
  </si>
  <si>
    <t>Celalettin KERİMOĞLU</t>
  </si>
  <si>
    <t>Şair Sıtkı Tarancı İlk.</t>
  </si>
  <si>
    <t>Nesime Yeşim Sevim</t>
  </si>
  <si>
    <t>Öürt. Mehmet Sabri Güzel Ort.</t>
  </si>
  <si>
    <t>Mesut BULDU</t>
  </si>
  <si>
    <t>Sur Tevfik Fikret Ort.</t>
  </si>
  <si>
    <t>Tuba YILDIRIM</t>
  </si>
  <si>
    <t>Mrkz A. İmam Hatip Lis.</t>
  </si>
  <si>
    <t>Bayram KAYA</t>
  </si>
  <si>
    <t>Çınar Bellitaş İlk</t>
  </si>
  <si>
    <t>Sur Mes.Tek.A.Lis</t>
  </si>
  <si>
    <t>Seyfettin OKUR</t>
  </si>
  <si>
    <t>Sur Büyükkadı Ort.</t>
  </si>
  <si>
    <t>Adem ÇATUK</t>
  </si>
  <si>
    <t>Mehmet Vasıf TEĞİN</t>
  </si>
  <si>
    <t>Veysel KARATAŞ</t>
  </si>
  <si>
    <t>Hayrettin KURTOĞLU</t>
  </si>
  <si>
    <t>Namık Kemal İmam Hatip Ort.</t>
  </si>
  <si>
    <t>Yusuf İRGİN</t>
  </si>
  <si>
    <t>Ş.Ö.Tevfik Pehlivan Ort.</t>
  </si>
  <si>
    <t>Yeşildallı Ort. Bağlar</t>
  </si>
  <si>
    <t>Kenan GEDİKOĞLU</t>
  </si>
  <si>
    <t>Gizem Öyküm YILMAZ</t>
  </si>
  <si>
    <t>Nurten KAN</t>
  </si>
  <si>
    <t>Nazime Tatlıcı Ort</t>
  </si>
  <si>
    <t>Bilal BULUT</t>
  </si>
  <si>
    <t>Bilg. İşlet.</t>
  </si>
  <si>
    <t>Hakan ÇINARCI</t>
  </si>
  <si>
    <t>Namık Kemal Mes.ve Tek. A.Lis</t>
  </si>
  <si>
    <t>Nibel DEMİR</t>
  </si>
  <si>
    <t>Kazım Karabekir Ort.</t>
  </si>
  <si>
    <t>Lokman KOYUN</t>
  </si>
  <si>
    <t>Ahmet GÜNEŞ</t>
  </si>
  <si>
    <t>Karacadağ Ortaokulu</t>
  </si>
  <si>
    <t>SaitTEMEŞ</t>
  </si>
  <si>
    <t>Eğil İlçe Mem</t>
  </si>
  <si>
    <t>Mehmet Murat BAYANCUK</t>
  </si>
  <si>
    <t>Silvan RAM</t>
  </si>
  <si>
    <t>Müdür</t>
  </si>
  <si>
    <t>Çınar Çakırkaya İlk.</t>
  </si>
  <si>
    <t xml:space="preserve">Bağcılar İmam Hatip Ort. </t>
  </si>
  <si>
    <t>Kocaköy- Halk Eğitim Mrkz</t>
  </si>
  <si>
    <t>Helen ÖZTÜRK</t>
  </si>
  <si>
    <t>Ziya Gökalp İ.Ö.O</t>
  </si>
  <si>
    <t>Pınar AYGAN</t>
  </si>
  <si>
    <t>5 Nisan İlkokulu</t>
  </si>
  <si>
    <t>Rezan ÖZGÖKÇE</t>
  </si>
  <si>
    <t>Öğrt. Mehmet Sabri Güzel İlk.</t>
  </si>
  <si>
    <t>Özcan ERTAŞ</t>
  </si>
  <si>
    <t>Gazi İlk. Yenişehir</t>
  </si>
  <si>
    <t>Abdurrahman ARSLAN</t>
  </si>
  <si>
    <t>İlhan EROL</t>
  </si>
  <si>
    <t>İdris KABUL</t>
  </si>
  <si>
    <t>Nurcan ÇOLAK</t>
  </si>
  <si>
    <t>Çınar M.T.A.L</t>
  </si>
  <si>
    <t>Musa KAHRİMAN</t>
  </si>
  <si>
    <t>Yenişehir Kız A.İmam.Hatip.Lis</t>
  </si>
  <si>
    <t>Uğur BARİÇ</t>
  </si>
  <si>
    <t>Mehmet Akif Ersoy Ort.</t>
  </si>
  <si>
    <t>işçi</t>
  </si>
  <si>
    <t>Yenişehir Mehmetçik İlk.</t>
  </si>
  <si>
    <t>Veysi NERGİZ</t>
  </si>
  <si>
    <t>Sarı Buğday İlk.</t>
  </si>
  <si>
    <t>2017     YILI SIRA TAHSİSLİ LOJMAN BAŞVURULARI</t>
  </si>
  <si>
    <t>PUAN</t>
  </si>
  <si>
    <t>OR-1</t>
  </si>
  <si>
    <t>YOR+1</t>
  </si>
  <si>
    <t>AB+1</t>
  </si>
  <si>
    <t>EV-15</t>
  </si>
  <si>
    <t>BEKL</t>
  </si>
  <si>
    <t>Güler DÜNDAR</t>
  </si>
  <si>
    <t>Atatürk Mes.A.Tek. Lis. Bağlar</t>
  </si>
  <si>
    <t>YHS</t>
  </si>
  <si>
    <t>İsmail TEMEL</t>
  </si>
  <si>
    <t>2017 YILI SIRA TAHSİSLİ LOJMAN BAŞVURULARI</t>
  </si>
  <si>
    <t>NO</t>
  </si>
  <si>
    <t>H.Pu</t>
  </si>
  <si>
    <t>ÇALIŞ</t>
  </si>
  <si>
    <t>MIYOR</t>
  </si>
  <si>
    <t>ÇOC</t>
  </si>
  <si>
    <t>A+B</t>
  </si>
  <si>
    <t>EV</t>
  </si>
  <si>
    <t>E.YK</t>
  </si>
  <si>
    <t>K.BS</t>
  </si>
  <si>
    <t>TOP.P</t>
  </si>
  <si>
    <t>EK.P</t>
  </si>
  <si>
    <t>GEN.P.</t>
  </si>
  <si>
    <t>Gamze GÖKASLAN</t>
  </si>
  <si>
    <t>Hasanpaşa Ort.</t>
  </si>
  <si>
    <t>Merve AYAZ</t>
  </si>
  <si>
    <t>Şehit Öğretmen Nuriye AK İLK.</t>
  </si>
  <si>
    <t>Mirzeydin OLCAN</t>
  </si>
  <si>
    <t>Yolaltı Ortaokulu</t>
  </si>
  <si>
    <t>Nüseybe GÜVENÇ</t>
  </si>
  <si>
    <t>Ezgi ÇELİK</t>
  </si>
  <si>
    <t>Muazzez Sümer M.T.AL</t>
  </si>
  <si>
    <t>Asiye TAN</t>
  </si>
  <si>
    <t>Selahattin Eyyübi A.L</t>
  </si>
  <si>
    <t>Selahattin İPEK</t>
  </si>
  <si>
    <t>85.YIL Milli Egemenlik A.L</t>
  </si>
  <si>
    <t>Taybet KARABACAK</t>
  </si>
  <si>
    <t>05-İlçe Milli Eğt.Müd.</t>
  </si>
  <si>
    <t>06-İlçe Şube Müdürü</t>
  </si>
  <si>
    <t>07-Kurum Müdürü</t>
  </si>
  <si>
    <t>08-Okul Müdürü</t>
  </si>
  <si>
    <t>Abdullah HASAR</t>
  </si>
  <si>
    <t>Yeni Diyarbakır Anadolu Lisesi Müdürü</t>
  </si>
  <si>
    <t>Yılmaz KORKUTAN</t>
  </si>
  <si>
    <t xml:space="preserve">Kayapınar Şht. Mehmet Elçin </t>
  </si>
  <si>
    <t>İlkokulu Müdürü</t>
  </si>
  <si>
    <t>Şair Sırrı Hanım Ort. Öğrt.</t>
  </si>
</sst>
</file>

<file path=xl/styles.xml><?xml version="1.0" encoding="utf-8"?>
<styleSheet xmlns="http://schemas.openxmlformats.org/spreadsheetml/2006/main">
  <numFmts count="4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0.0"/>
    <numFmt numFmtId="195" formatCode="&quot;Evet&quot;;&quot;Evet&quot;;&quot;Hayır&quot;"/>
    <numFmt numFmtId="196" formatCode="&quot;Doğru&quot;;&quot;Doğru&quot;;&quot;Yanlış&quot;"/>
    <numFmt numFmtId="197" formatCode="&quot;Açık&quot;;&quot;Açık&quot;;&quot;Kapalı&quot;"/>
    <numFmt numFmtId="198" formatCode="[$€-2]\ #,##0.00_);[Red]\([$€-2]\ #,##0.00\)"/>
  </numFmts>
  <fonts count="66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"/>
      <color indexed="8"/>
      <name val="Arial Tur"/>
      <family val="0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3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6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2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6"/>
      <color theme="0"/>
      <name val="Arial"/>
      <family val="2"/>
    </font>
    <font>
      <b/>
      <sz val="1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9" fillId="19" borderId="5" applyNumberFormat="0" applyAlignment="0" applyProtection="0"/>
    <xf numFmtId="0" fontId="50" fillId="20" borderId="6" applyNumberFormat="0" applyAlignment="0" applyProtection="0"/>
    <xf numFmtId="0" fontId="51" fillId="19" borderId="6" applyNumberFormat="0" applyAlignment="0" applyProtection="0"/>
    <xf numFmtId="0" fontId="52" fillId="21" borderId="7" applyNumberFormat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0" fillId="24" borderId="8" applyNumberFormat="0" applyFont="0" applyAlignment="0" applyProtection="0"/>
    <xf numFmtId="0" fontId="57" fillId="25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10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0" fontId="2" fillId="10" borderId="10" xfId="0" applyFont="1" applyFill="1" applyBorder="1" applyAlignment="1">
      <alignment wrapText="1"/>
    </xf>
    <xf numFmtId="0" fontId="3" fillId="10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94" fontId="0" fillId="0" borderId="10" xfId="0" applyNumberFormat="1" applyFill="1" applyBorder="1" applyAlignment="1">
      <alignment/>
    </xf>
    <xf numFmtId="19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2" fillId="32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3" fillId="35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wrapText="1"/>
    </xf>
    <xf numFmtId="2" fontId="0" fillId="32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94" fontId="0" fillId="32" borderId="1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37" borderId="11" xfId="0" applyFill="1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4" fillId="10" borderId="10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1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7" xfId="0" applyFill="1" applyBorder="1" applyAlignment="1">
      <alignment/>
    </xf>
    <xf numFmtId="2" fontId="0" fillId="0" borderId="17" xfId="0" applyNumberFormat="1" applyFill="1" applyBorder="1" applyAlignment="1">
      <alignment/>
    </xf>
    <xf numFmtId="194" fontId="0" fillId="0" borderId="18" xfId="0" applyNumberFormat="1" applyFill="1" applyBorder="1" applyAlignment="1">
      <alignment/>
    </xf>
    <xf numFmtId="0" fontId="6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7" fillId="0" borderId="10" xfId="0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194" fontId="0" fillId="0" borderId="10" xfId="0" applyNumberFormat="1" applyFont="1" applyFill="1" applyBorder="1" applyAlignment="1">
      <alignment/>
    </xf>
    <xf numFmtId="0" fontId="0" fillId="38" borderId="0" xfId="0" applyFill="1" applyAlignment="1">
      <alignment/>
    </xf>
    <xf numFmtId="0" fontId="8" fillId="0" borderId="0" xfId="0" applyFont="1" applyFill="1" applyAlignment="1">
      <alignment/>
    </xf>
    <xf numFmtId="0" fontId="7" fillId="32" borderId="10" xfId="0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0" fillId="38" borderId="10" xfId="0" applyFill="1" applyBorder="1" applyAlignment="1">
      <alignment/>
    </xf>
    <xf numFmtId="0" fontId="7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3" fillId="0" borderId="10" xfId="0" applyFont="1" applyBorder="1" applyAlignment="1">
      <alignment wrapText="1"/>
    </xf>
    <xf numFmtId="0" fontId="10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10" fillId="38" borderId="0" xfId="0" applyFont="1" applyFill="1" applyAlignment="1">
      <alignment/>
    </xf>
    <xf numFmtId="0" fontId="6" fillId="0" borderId="10" xfId="0" applyFont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0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1" fillId="10" borderId="10" xfId="0" applyFont="1" applyFill="1" applyBorder="1" applyAlignment="1">
      <alignment wrapText="1"/>
    </xf>
    <xf numFmtId="0" fontId="62" fillId="39" borderId="13" xfId="0" applyFont="1" applyFill="1" applyBorder="1" applyAlignment="1">
      <alignment/>
    </xf>
    <xf numFmtId="0" fontId="62" fillId="39" borderId="12" xfId="0" applyFont="1" applyFill="1" applyBorder="1" applyAlignment="1">
      <alignment/>
    </xf>
    <xf numFmtId="0" fontId="62" fillId="39" borderId="10" xfId="0" applyFont="1" applyFill="1" applyBorder="1" applyAlignment="1">
      <alignment horizontal="center"/>
    </xf>
    <xf numFmtId="0" fontId="62" fillId="39" borderId="11" xfId="0" applyFont="1" applyFill="1" applyBorder="1" applyAlignment="1">
      <alignment/>
    </xf>
    <xf numFmtId="0" fontId="62" fillId="39" borderId="10" xfId="0" applyFont="1" applyFill="1" applyBorder="1" applyAlignment="1">
      <alignment/>
    </xf>
    <xf numFmtId="0" fontId="61" fillId="39" borderId="11" xfId="0" applyFont="1" applyFill="1" applyBorder="1" applyAlignment="1">
      <alignment/>
    </xf>
    <xf numFmtId="0" fontId="61" fillId="39" borderId="12" xfId="0" applyFont="1" applyFill="1" applyBorder="1" applyAlignment="1">
      <alignment/>
    </xf>
    <xf numFmtId="0" fontId="61" fillId="39" borderId="10" xfId="0" applyFont="1" applyFill="1" applyBorder="1" applyAlignment="1">
      <alignment/>
    </xf>
    <xf numFmtId="0" fontId="61" fillId="39" borderId="10" xfId="0" applyFont="1" applyFill="1" applyBorder="1" applyAlignment="1">
      <alignment horizontal="center" wrapText="1"/>
    </xf>
    <xf numFmtId="0" fontId="61" fillId="39" borderId="10" xfId="0" applyFont="1" applyFill="1" applyBorder="1" applyAlignment="1">
      <alignment wrapText="1"/>
    </xf>
    <xf numFmtId="0" fontId="63" fillId="39" borderId="10" xfId="0" applyFont="1" applyFill="1" applyBorder="1" applyAlignment="1">
      <alignment wrapText="1"/>
    </xf>
    <xf numFmtId="0" fontId="64" fillId="39" borderId="10" xfId="0" applyFont="1" applyFill="1" applyBorder="1" applyAlignment="1">
      <alignment wrapText="1"/>
    </xf>
    <xf numFmtId="0" fontId="0" fillId="39" borderId="10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0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5" fillId="39" borderId="10" xfId="0" applyFont="1" applyFill="1" applyBorder="1" applyAlignment="1">
      <alignment wrapText="1"/>
    </xf>
    <xf numFmtId="0" fontId="0" fillId="39" borderId="13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0" xfId="0" applyFill="1" applyBorder="1" applyAlignment="1">
      <alignment horizontal="center"/>
    </xf>
    <xf numFmtId="0" fontId="2" fillId="39" borderId="11" xfId="0" applyFont="1" applyFill="1" applyBorder="1" applyAlignment="1">
      <alignment/>
    </xf>
    <xf numFmtId="0" fontId="2" fillId="39" borderId="12" xfId="0" applyFont="1" applyFill="1" applyBorder="1" applyAlignment="1">
      <alignment/>
    </xf>
    <xf numFmtId="0" fontId="2" fillId="39" borderId="10" xfId="0" applyFont="1" applyFill="1" applyBorder="1" applyAlignment="1">
      <alignment horizontal="center" wrapText="1"/>
    </xf>
    <xf numFmtId="0" fontId="2" fillId="39" borderId="10" xfId="0" applyFont="1" applyFill="1" applyBorder="1" applyAlignment="1">
      <alignment wrapText="1"/>
    </xf>
    <xf numFmtId="0" fontId="3" fillId="39" borderId="10" xfId="0" applyFont="1" applyFill="1" applyBorder="1" applyAlignment="1">
      <alignment wrapText="1"/>
    </xf>
    <xf numFmtId="0" fontId="4" fillId="39" borderId="10" xfId="0" applyFont="1" applyFill="1" applyBorder="1" applyAlignment="1">
      <alignment wrapText="1"/>
    </xf>
    <xf numFmtId="2" fontId="0" fillId="39" borderId="10" xfId="0" applyNumberFormat="1" applyFill="1" applyBorder="1" applyAlignment="1">
      <alignment/>
    </xf>
    <xf numFmtId="0" fontId="0" fillId="39" borderId="12" xfId="0" applyFill="1" applyBorder="1" applyAlignment="1">
      <alignment/>
    </xf>
    <xf numFmtId="0" fontId="65" fillId="39" borderId="10" xfId="0" applyFont="1" applyFill="1" applyBorder="1" applyAlignment="1">
      <alignment wrapText="1"/>
    </xf>
    <xf numFmtId="2" fontId="62" fillId="39" borderId="10" xfId="0" applyNumberFormat="1" applyFont="1" applyFill="1" applyBorder="1" applyAlignment="1">
      <alignment/>
    </xf>
    <xf numFmtId="0" fontId="62" fillId="39" borderId="12" xfId="0" applyFont="1" applyFill="1" applyBorder="1" applyAlignment="1">
      <alignment/>
    </xf>
    <xf numFmtId="194" fontId="0" fillId="39" borderId="10" xfId="0" applyNumberFormat="1" applyFill="1" applyBorder="1" applyAlignment="1">
      <alignment/>
    </xf>
    <xf numFmtId="0" fontId="0" fillId="39" borderId="10" xfId="0" applyFill="1" applyBorder="1" applyAlignment="1">
      <alignment wrapText="1"/>
    </xf>
    <xf numFmtId="0" fontId="0" fillId="39" borderId="11" xfId="0" applyFill="1" applyBorder="1" applyAlignment="1">
      <alignment/>
    </xf>
    <xf numFmtId="0" fontId="4" fillId="39" borderId="10" xfId="0" applyFont="1" applyFill="1" applyBorder="1" applyAlignment="1">
      <alignment wrapText="1"/>
    </xf>
    <xf numFmtId="0" fontId="5" fillId="39" borderId="10" xfId="0" applyFont="1" applyFill="1" applyBorder="1" applyAlignment="1">
      <alignment/>
    </xf>
    <xf numFmtId="0" fontId="0" fillId="39" borderId="11" xfId="0" applyFont="1" applyFill="1" applyBorder="1" applyAlignment="1">
      <alignment wrapText="1"/>
    </xf>
    <xf numFmtId="0" fontId="0" fillId="39" borderId="10" xfId="0" applyFont="1" applyFill="1" applyBorder="1" applyAlignment="1">
      <alignment wrapText="1"/>
    </xf>
    <xf numFmtId="0" fontId="10" fillId="39" borderId="10" xfId="0" applyFont="1" applyFill="1" applyBorder="1" applyAlignment="1">
      <alignment/>
    </xf>
    <xf numFmtId="0" fontId="10" fillId="39" borderId="10" xfId="0" applyFont="1" applyFill="1" applyBorder="1" applyAlignment="1">
      <alignment wrapText="1"/>
    </xf>
    <xf numFmtId="0" fontId="11" fillId="39" borderId="10" xfId="0" applyFont="1" applyFill="1" applyBorder="1" applyAlignment="1">
      <alignment/>
    </xf>
    <xf numFmtId="0" fontId="10" fillId="39" borderId="12" xfId="0" applyFont="1" applyFill="1" applyBorder="1" applyAlignment="1">
      <alignment/>
    </xf>
    <xf numFmtId="2" fontId="10" fillId="39" borderId="10" xfId="0" applyNumberFormat="1" applyFont="1" applyFill="1" applyBorder="1" applyAlignment="1">
      <alignment/>
    </xf>
    <xf numFmtId="194" fontId="10" fillId="39" borderId="10" xfId="0" applyNumberFormat="1" applyFont="1" applyFill="1" applyBorder="1" applyAlignment="1">
      <alignment/>
    </xf>
    <xf numFmtId="0" fontId="0" fillId="39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41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41" borderId="11" xfId="0" applyFont="1" applyFill="1" applyBorder="1" applyAlignment="1">
      <alignment horizontal="center"/>
    </xf>
    <xf numFmtId="0" fontId="2" fillId="41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40" borderId="13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3" fillId="41" borderId="13" xfId="0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0" fontId="2" fillId="39" borderId="12" xfId="0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KÖSEOĞLU!#REF!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KÖSEOĞLU!#REF!</c:f>
              <c:numCache>
                <c:ptCount val="1"/>
                <c:pt idx="0">
                  <c:v>1</c:v>
                </c:pt>
              </c:numCache>
            </c:numRef>
          </c:val>
        </c:ser>
        <c:axId val="50995555"/>
        <c:axId val="56306812"/>
      </c:barChart>
      <c:catAx>
        <c:axId val="50995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06812"/>
        <c:crosses val="autoZero"/>
        <c:auto val="1"/>
        <c:lblOffset val="100"/>
        <c:tickLblSkip val="1"/>
        <c:noMultiLvlLbl val="0"/>
      </c:catAx>
      <c:valAx>
        <c:axId val="563068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95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KÖSEOĞLU!#REF!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KÖSEOĞLU!#REF!</c:f>
              <c:numCache>
                <c:ptCount val="1"/>
                <c:pt idx="0">
                  <c:v>1</c:v>
                </c:pt>
              </c:numCache>
            </c:numRef>
          </c:val>
        </c:ser>
        <c:axId val="36999261"/>
        <c:axId val="64557894"/>
      </c:barChart>
      <c:catAx>
        <c:axId val="36999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57894"/>
        <c:crosses val="autoZero"/>
        <c:auto val="1"/>
        <c:lblOffset val="100"/>
        <c:tickLblSkip val="1"/>
        <c:noMultiLvlLbl val="0"/>
      </c:catAx>
      <c:valAx>
        <c:axId val="645578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99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KÖSEOĞLU!#REF!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KÖSEOĞLU!#REF!</c:f>
              <c:numCache>
                <c:ptCount val="1"/>
                <c:pt idx="0">
                  <c:v>1</c:v>
                </c:pt>
              </c:numCache>
            </c:numRef>
          </c:val>
        </c:ser>
        <c:axId val="44150135"/>
        <c:axId val="61806896"/>
      </c:barChart>
      <c:catAx>
        <c:axId val="44150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06896"/>
        <c:crosses val="autoZero"/>
        <c:auto val="1"/>
        <c:lblOffset val="100"/>
        <c:tickLblSkip val="1"/>
        <c:noMultiLvlLbl val="0"/>
      </c:catAx>
      <c:valAx>
        <c:axId val="61806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501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KÖSEOĞLU!#REF!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KÖSEOĞLU!#REF!</c:f>
              <c:numCache>
                <c:ptCount val="1"/>
                <c:pt idx="0">
                  <c:v>0</c:v>
                </c:pt>
              </c:numCache>
            </c:numRef>
          </c:val>
        </c:ser>
        <c:axId val="19391153"/>
        <c:axId val="40302650"/>
      </c:barChart>
      <c:catAx>
        <c:axId val="1939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02650"/>
        <c:crosses val="autoZero"/>
        <c:auto val="1"/>
        <c:lblOffset val="100"/>
        <c:tickLblSkip val="1"/>
        <c:noMultiLvlLbl val="0"/>
      </c:catAx>
      <c:valAx>
        <c:axId val="403026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911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7179531"/>
        <c:axId val="43289188"/>
      </c:barChart>
      <c:catAx>
        <c:axId val="27179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89188"/>
        <c:crosses val="autoZero"/>
        <c:auto val="1"/>
        <c:lblOffset val="100"/>
        <c:tickLblSkip val="1"/>
        <c:noMultiLvlLbl val="0"/>
      </c:catAx>
      <c:valAx>
        <c:axId val="43289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795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78</xdr:row>
      <xdr:rowOff>0</xdr:rowOff>
    </xdr:from>
    <xdr:to>
      <xdr:col>2</xdr:col>
      <xdr:colOff>0</xdr:colOff>
      <xdr:row>78</xdr:row>
      <xdr:rowOff>0</xdr:rowOff>
    </xdr:to>
    <xdr:graphicFrame>
      <xdr:nvGraphicFramePr>
        <xdr:cNvPr id="1" name="Grafik 23"/>
        <xdr:cNvGraphicFramePr/>
      </xdr:nvGraphicFramePr>
      <xdr:xfrm>
        <a:off x="1685925" y="14506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80</xdr:row>
      <xdr:rowOff>0</xdr:rowOff>
    </xdr:from>
    <xdr:to>
      <xdr:col>2</xdr:col>
      <xdr:colOff>0</xdr:colOff>
      <xdr:row>80</xdr:row>
      <xdr:rowOff>0</xdr:rowOff>
    </xdr:to>
    <xdr:graphicFrame>
      <xdr:nvGraphicFramePr>
        <xdr:cNvPr id="2" name="Grafik 24"/>
        <xdr:cNvGraphicFramePr/>
      </xdr:nvGraphicFramePr>
      <xdr:xfrm>
        <a:off x="1685925" y="148209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83</xdr:row>
      <xdr:rowOff>0</xdr:rowOff>
    </xdr:from>
    <xdr:to>
      <xdr:col>2</xdr:col>
      <xdr:colOff>0</xdr:colOff>
      <xdr:row>83</xdr:row>
      <xdr:rowOff>0</xdr:rowOff>
    </xdr:to>
    <xdr:graphicFrame>
      <xdr:nvGraphicFramePr>
        <xdr:cNvPr id="3" name="Grafik 23"/>
        <xdr:cNvGraphicFramePr/>
      </xdr:nvGraphicFramePr>
      <xdr:xfrm>
        <a:off x="1685925" y="153066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76</xdr:row>
      <xdr:rowOff>0</xdr:rowOff>
    </xdr:from>
    <xdr:to>
      <xdr:col>2</xdr:col>
      <xdr:colOff>0</xdr:colOff>
      <xdr:row>76</xdr:row>
      <xdr:rowOff>0</xdr:rowOff>
    </xdr:to>
    <xdr:graphicFrame>
      <xdr:nvGraphicFramePr>
        <xdr:cNvPr id="1" name="Grafik 23"/>
        <xdr:cNvGraphicFramePr/>
      </xdr:nvGraphicFramePr>
      <xdr:xfrm>
        <a:off x="1800225" y="145446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2</xdr:col>
      <xdr:colOff>0</xdr:colOff>
      <xdr:row>76</xdr:row>
      <xdr:rowOff>0</xdr:rowOff>
    </xdr:to>
    <xdr:graphicFrame>
      <xdr:nvGraphicFramePr>
        <xdr:cNvPr id="2" name="Grafik 23"/>
        <xdr:cNvGraphicFramePr/>
      </xdr:nvGraphicFramePr>
      <xdr:xfrm>
        <a:off x="1800225" y="145446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7"/>
  <sheetViews>
    <sheetView zoomScale="115" zoomScaleNormal="115" workbookViewId="0" topLeftCell="A13">
      <selection activeCell="R80" sqref="R80:U80"/>
    </sheetView>
  </sheetViews>
  <sheetFormatPr defaultColWidth="9.140625" defaultRowHeight="12.75"/>
  <cols>
    <col min="1" max="1" width="3.00390625" style="0" customWidth="1"/>
    <col min="2" max="2" width="22.28125" style="0" customWidth="1"/>
    <col min="3" max="3" width="19.00390625" style="0" customWidth="1"/>
    <col min="4" max="4" width="11.421875" style="0" customWidth="1"/>
    <col min="5" max="5" width="4.8515625" style="0" customWidth="1"/>
    <col min="6" max="6" width="4.57421875" style="0" customWidth="1"/>
    <col min="7" max="7" width="5.8515625" style="0" customWidth="1"/>
    <col min="8" max="8" width="5.57421875" style="0" hidden="1" customWidth="1"/>
    <col min="9" max="10" width="12.00390625" style="0" hidden="1" customWidth="1"/>
    <col min="11" max="11" width="12.421875" style="0" customWidth="1"/>
    <col min="12" max="12" width="6.28125" style="0" bestFit="1" customWidth="1"/>
    <col min="13" max="13" width="7.00390625" style="0" bestFit="1" customWidth="1"/>
    <col min="14" max="14" width="6.140625" style="0" customWidth="1"/>
    <col min="15" max="15" width="5.28125" style="0" customWidth="1"/>
    <col min="16" max="16" width="5.421875" style="0" customWidth="1"/>
    <col min="17" max="17" width="5.140625" style="0" customWidth="1"/>
    <col min="18" max="18" width="5.57421875" style="0" customWidth="1"/>
    <col min="19" max="19" width="8.421875" style="0" customWidth="1"/>
    <col min="20" max="20" width="5.57421875" style="0" customWidth="1"/>
    <col min="21" max="21" width="7.28125" style="0" customWidth="1"/>
    <col min="22" max="22" width="0.2890625" style="0" customWidth="1"/>
    <col min="28" max="28" width="11.00390625" style="0" bestFit="1" customWidth="1"/>
    <col min="29" max="29" width="12.00390625" style="0" bestFit="1" customWidth="1"/>
  </cols>
  <sheetData>
    <row r="1" spans="2:21" ht="20.25">
      <c r="B1" s="142" t="s">
        <v>69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21" ht="20.25" customHeight="1">
      <c r="A2" s="2"/>
      <c r="B2" s="146" t="s">
        <v>25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8"/>
    </row>
    <row r="3" spans="1:21" ht="12.75">
      <c r="A3" s="2"/>
      <c r="B3" s="2"/>
      <c r="C3" s="2"/>
      <c r="D3" s="2"/>
      <c r="E3" s="143" t="s">
        <v>0</v>
      </c>
      <c r="F3" s="143"/>
      <c r="G3" s="143"/>
      <c r="H3" s="33"/>
      <c r="I3" s="33"/>
      <c r="J3" s="33"/>
      <c r="K3" s="33"/>
      <c r="L3" s="144" t="s">
        <v>1</v>
      </c>
      <c r="M3" s="144"/>
      <c r="N3" s="2"/>
      <c r="O3" s="2"/>
      <c r="P3" s="145" t="s">
        <v>2</v>
      </c>
      <c r="Q3" s="145"/>
      <c r="R3" s="2"/>
      <c r="S3" s="2"/>
      <c r="T3" s="2"/>
      <c r="U3" s="2"/>
    </row>
    <row r="4" spans="1:29" ht="35.25" customHeight="1">
      <c r="A4" s="29" t="s">
        <v>3</v>
      </c>
      <c r="B4" s="32" t="s">
        <v>4</v>
      </c>
      <c r="C4" s="28" t="s">
        <v>5</v>
      </c>
      <c r="D4" s="25" t="s">
        <v>28</v>
      </c>
      <c r="E4" s="3" t="s">
        <v>6</v>
      </c>
      <c r="F4" s="3" t="s">
        <v>7</v>
      </c>
      <c r="G4" s="3" t="s">
        <v>8</v>
      </c>
      <c r="H4" s="21" t="s">
        <v>9</v>
      </c>
      <c r="I4" s="4" t="s">
        <v>10</v>
      </c>
      <c r="J4" s="4" t="s">
        <v>11</v>
      </c>
      <c r="K4" s="5" t="s">
        <v>12</v>
      </c>
      <c r="L4" s="6" t="s">
        <v>13</v>
      </c>
      <c r="M4" s="7" t="s">
        <v>14</v>
      </c>
      <c r="N4" s="23" t="s">
        <v>15</v>
      </c>
      <c r="O4" s="8" t="s">
        <v>16</v>
      </c>
      <c r="P4" s="6" t="s">
        <v>17</v>
      </c>
      <c r="Q4" s="7" t="s">
        <v>18</v>
      </c>
      <c r="R4" s="9" t="s">
        <v>19</v>
      </c>
      <c r="S4" s="10" t="s">
        <v>20</v>
      </c>
      <c r="T4" s="6" t="s">
        <v>21</v>
      </c>
      <c r="U4" s="7" t="s">
        <v>22</v>
      </c>
      <c r="AB4" s="69" t="s">
        <v>42</v>
      </c>
      <c r="AC4" s="70" t="s">
        <v>42</v>
      </c>
    </row>
    <row r="5" spans="1:29" ht="12" customHeight="1">
      <c r="A5" s="2">
        <v>1</v>
      </c>
      <c r="B5" s="39" t="s">
        <v>80</v>
      </c>
      <c r="C5" s="14" t="s">
        <v>35</v>
      </c>
      <c r="D5" s="14" t="s">
        <v>81</v>
      </c>
      <c r="E5" s="12">
        <v>29</v>
      </c>
      <c r="F5" s="12">
        <v>0</v>
      </c>
      <c r="G5" s="12">
        <v>9</v>
      </c>
      <c r="H5" s="22">
        <f aca="true" t="shared" si="0" ref="H5:H12">SUM(E5*5)</f>
        <v>145</v>
      </c>
      <c r="I5" s="12">
        <f aca="true" t="shared" si="1" ref="I5:I12">SUM(F5*5/12)</f>
        <v>0</v>
      </c>
      <c r="J5" s="12">
        <f aca="true" t="shared" si="2" ref="J5:J12">SUM(G5*5/365)</f>
        <v>0.1232876712328767</v>
      </c>
      <c r="K5" s="12">
        <f aca="true" t="shared" si="3" ref="K5:K12">SUM(H5:J5)</f>
        <v>145.12328767123287</v>
      </c>
      <c r="L5" s="12">
        <v>0</v>
      </c>
      <c r="M5" s="12">
        <v>6</v>
      </c>
      <c r="N5" s="12">
        <v>6</v>
      </c>
      <c r="O5" s="12">
        <v>0</v>
      </c>
      <c r="P5" s="12">
        <v>0</v>
      </c>
      <c r="Q5" s="12">
        <v>0</v>
      </c>
      <c r="R5" s="12">
        <v>0</v>
      </c>
      <c r="S5" s="13">
        <f aca="true" t="shared" si="4" ref="S5:S12">SUM(K5,M5,N5,O5,Q5,R5)</f>
        <v>157.12328767123287</v>
      </c>
      <c r="T5" s="12">
        <f aca="true" t="shared" si="5" ref="T5:T12">SUM(L5,P5)</f>
        <v>0</v>
      </c>
      <c r="U5" s="18">
        <f aca="true" t="shared" si="6" ref="U5:U12">SUM(S5-T5)</f>
        <v>157.12328767123287</v>
      </c>
      <c r="AB5" t="s">
        <v>42</v>
      </c>
      <c r="AC5" t="s">
        <v>42</v>
      </c>
    </row>
    <row r="6" spans="1:29" ht="12" customHeight="1">
      <c r="A6" s="2">
        <v>3</v>
      </c>
      <c r="B6" s="39" t="s">
        <v>76</v>
      </c>
      <c r="C6" s="14" t="s">
        <v>35</v>
      </c>
      <c r="D6" s="14" t="s">
        <v>77</v>
      </c>
      <c r="E6" s="12">
        <v>17</v>
      </c>
      <c r="F6" s="12">
        <v>4</v>
      </c>
      <c r="G6" s="12">
        <v>28</v>
      </c>
      <c r="H6" s="22">
        <f t="shared" si="0"/>
        <v>85</v>
      </c>
      <c r="I6" s="12">
        <f t="shared" si="1"/>
        <v>1.6666666666666667</v>
      </c>
      <c r="J6" s="12">
        <f t="shared" si="2"/>
        <v>0.3835616438356164</v>
      </c>
      <c r="K6" s="12">
        <f t="shared" si="3"/>
        <v>87.05022831050229</v>
      </c>
      <c r="L6" s="12">
        <v>0</v>
      </c>
      <c r="M6" s="12">
        <v>6</v>
      </c>
      <c r="N6" s="12">
        <v>6</v>
      </c>
      <c r="O6" s="12">
        <v>0</v>
      </c>
      <c r="P6" s="12">
        <v>0</v>
      </c>
      <c r="Q6" s="12">
        <v>0</v>
      </c>
      <c r="R6" s="12">
        <v>0</v>
      </c>
      <c r="S6" s="13">
        <f t="shared" si="4"/>
        <v>99.05022831050229</v>
      </c>
      <c r="T6" s="12">
        <f t="shared" si="5"/>
        <v>0</v>
      </c>
      <c r="U6" s="18">
        <f t="shared" si="6"/>
        <v>99.05022831050229</v>
      </c>
      <c r="AB6" t="s">
        <v>42</v>
      </c>
      <c r="AC6" t="s">
        <v>42</v>
      </c>
    </row>
    <row r="7" spans="1:29" ht="12" customHeight="1">
      <c r="A7" s="2">
        <v>4</v>
      </c>
      <c r="B7" s="39" t="s">
        <v>74</v>
      </c>
      <c r="C7" s="14" t="s">
        <v>35</v>
      </c>
      <c r="D7" s="14" t="s">
        <v>56</v>
      </c>
      <c r="E7" s="12">
        <v>20</v>
      </c>
      <c r="F7" s="12">
        <v>1</v>
      </c>
      <c r="G7" s="12">
        <v>10</v>
      </c>
      <c r="H7" s="22">
        <f t="shared" si="0"/>
        <v>100</v>
      </c>
      <c r="I7" s="12">
        <f t="shared" si="1"/>
        <v>0.4166666666666667</v>
      </c>
      <c r="J7" s="12">
        <f t="shared" si="2"/>
        <v>0.136986301369863</v>
      </c>
      <c r="K7" s="12">
        <f t="shared" si="3"/>
        <v>100.55365296803653</v>
      </c>
      <c r="L7" s="12">
        <v>0</v>
      </c>
      <c r="M7" s="12">
        <v>6</v>
      </c>
      <c r="N7" s="12">
        <v>6</v>
      </c>
      <c r="O7" s="12">
        <v>0</v>
      </c>
      <c r="P7" s="12">
        <v>15</v>
      </c>
      <c r="Q7" s="12">
        <v>0</v>
      </c>
      <c r="R7" s="12">
        <v>0</v>
      </c>
      <c r="S7" s="13">
        <f t="shared" si="4"/>
        <v>112.55365296803653</v>
      </c>
      <c r="T7" s="12">
        <f t="shared" si="5"/>
        <v>15</v>
      </c>
      <c r="U7" s="18">
        <f t="shared" si="6"/>
        <v>97.55365296803653</v>
      </c>
      <c r="AB7" t="s">
        <v>42</v>
      </c>
      <c r="AC7" t="s">
        <v>42</v>
      </c>
    </row>
    <row r="8" spans="1:29" ht="12" customHeight="1">
      <c r="A8" s="2">
        <v>5</v>
      </c>
      <c r="B8" s="39" t="s">
        <v>78</v>
      </c>
      <c r="C8" s="14" t="s">
        <v>35</v>
      </c>
      <c r="D8" s="14" t="s">
        <v>55</v>
      </c>
      <c r="E8" s="12">
        <v>13</v>
      </c>
      <c r="F8" s="12">
        <v>26</v>
      </c>
      <c r="G8" s="12">
        <v>0</v>
      </c>
      <c r="H8" s="22">
        <f t="shared" si="0"/>
        <v>65</v>
      </c>
      <c r="I8" s="12">
        <f t="shared" si="1"/>
        <v>10.833333333333334</v>
      </c>
      <c r="J8" s="12">
        <f t="shared" si="2"/>
        <v>0</v>
      </c>
      <c r="K8" s="12">
        <f t="shared" si="3"/>
        <v>75.83333333333333</v>
      </c>
      <c r="L8" s="12">
        <v>0</v>
      </c>
      <c r="M8" s="12">
        <v>6</v>
      </c>
      <c r="N8" s="12">
        <v>6</v>
      </c>
      <c r="O8" s="12">
        <v>0</v>
      </c>
      <c r="P8" s="12">
        <v>15</v>
      </c>
      <c r="Q8" s="12">
        <v>0</v>
      </c>
      <c r="R8" s="12">
        <v>0</v>
      </c>
      <c r="S8" s="13">
        <f t="shared" si="4"/>
        <v>87.83333333333333</v>
      </c>
      <c r="T8" s="12">
        <f t="shared" si="5"/>
        <v>15</v>
      </c>
      <c r="U8" s="18">
        <f t="shared" si="6"/>
        <v>72.83333333333333</v>
      </c>
      <c r="AC8" t="s">
        <v>42</v>
      </c>
    </row>
    <row r="9" spans="1:29" ht="12" customHeight="1">
      <c r="A9" s="2">
        <v>6</v>
      </c>
      <c r="B9" s="39" t="s">
        <v>54</v>
      </c>
      <c r="C9" s="14" t="s">
        <v>35</v>
      </c>
      <c r="D9" s="14" t="s">
        <v>56</v>
      </c>
      <c r="E9" s="12">
        <v>6</v>
      </c>
      <c r="F9" s="12">
        <v>2</v>
      </c>
      <c r="G9" s="12">
        <v>1</v>
      </c>
      <c r="H9" s="22">
        <f t="shared" si="0"/>
        <v>30</v>
      </c>
      <c r="I9" s="12">
        <f t="shared" si="1"/>
        <v>0.8333333333333334</v>
      </c>
      <c r="J9" s="12">
        <f t="shared" si="2"/>
        <v>0.0136986301369863</v>
      </c>
      <c r="K9" s="12">
        <f t="shared" si="3"/>
        <v>30.847031963470318</v>
      </c>
      <c r="L9" s="12">
        <v>0</v>
      </c>
      <c r="M9" s="12">
        <v>6</v>
      </c>
      <c r="N9" s="12">
        <v>6</v>
      </c>
      <c r="O9" s="12">
        <v>0</v>
      </c>
      <c r="P9" s="12">
        <v>15</v>
      </c>
      <c r="Q9" s="12">
        <v>0</v>
      </c>
      <c r="R9" s="12">
        <v>0</v>
      </c>
      <c r="S9" s="13">
        <f t="shared" si="4"/>
        <v>42.847031963470315</v>
      </c>
      <c r="T9" s="12">
        <f t="shared" si="5"/>
        <v>15</v>
      </c>
      <c r="U9" s="18">
        <f t="shared" si="6"/>
        <v>27.847031963470315</v>
      </c>
      <c r="AB9" t="s">
        <v>42</v>
      </c>
      <c r="AC9" t="s">
        <v>42</v>
      </c>
    </row>
    <row r="10" spans="1:21" ht="12" customHeight="1">
      <c r="A10" s="2">
        <v>7</v>
      </c>
      <c r="B10" s="39" t="s">
        <v>79</v>
      </c>
      <c r="C10" s="14" t="s">
        <v>35</v>
      </c>
      <c r="D10" s="14" t="s">
        <v>55</v>
      </c>
      <c r="E10" s="12">
        <v>3</v>
      </c>
      <c r="F10" s="12">
        <v>5</v>
      </c>
      <c r="G10" s="12">
        <v>12</v>
      </c>
      <c r="H10" s="22">
        <f t="shared" si="0"/>
        <v>15</v>
      </c>
      <c r="I10" s="12">
        <f t="shared" si="1"/>
        <v>2.0833333333333335</v>
      </c>
      <c r="J10" s="12">
        <f t="shared" si="2"/>
        <v>0.1643835616438356</v>
      </c>
      <c r="K10" s="12">
        <f t="shared" si="3"/>
        <v>17.247716894977167</v>
      </c>
      <c r="L10" s="12">
        <v>0</v>
      </c>
      <c r="M10" s="12">
        <v>6</v>
      </c>
      <c r="N10" s="12">
        <v>3</v>
      </c>
      <c r="O10" s="12">
        <v>0</v>
      </c>
      <c r="P10" s="12">
        <v>0</v>
      </c>
      <c r="Q10" s="12">
        <v>0</v>
      </c>
      <c r="R10" s="12">
        <v>0</v>
      </c>
      <c r="S10" s="13">
        <f t="shared" si="4"/>
        <v>26.247716894977167</v>
      </c>
      <c r="T10" s="12">
        <f t="shared" si="5"/>
        <v>0</v>
      </c>
      <c r="U10" s="18">
        <f t="shared" si="6"/>
        <v>26.247716894977167</v>
      </c>
    </row>
    <row r="11" spans="1:21" ht="12" customHeight="1">
      <c r="A11" s="2">
        <v>9</v>
      </c>
      <c r="B11" s="39" t="s">
        <v>82</v>
      </c>
      <c r="C11" s="14" t="s">
        <v>35</v>
      </c>
      <c r="D11" s="14" t="s">
        <v>55</v>
      </c>
      <c r="E11" s="12">
        <v>3</v>
      </c>
      <c r="F11" s="12">
        <v>5</v>
      </c>
      <c r="G11" s="12">
        <v>26</v>
      </c>
      <c r="H11" s="22">
        <f t="shared" si="0"/>
        <v>15</v>
      </c>
      <c r="I11" s="12">
        <f t="shared" si="1"/>
        <v>2.0833333333333335</v>
      </c>
      <c r="J11" s="12">
        <f t="shared" si="2"/>
        <v>0.3561643835616438</v>
      </c>
      <c r="K11" s="12">
        <f t="shared" si="3"/>
        <v>17.439497716894977</v>
      </c>
      <c r="L11" s="12">
        <v>0</v>
      </c>
      <c r="M11" s="12">
        <v>6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3">
        <f t="shared" si="4"/>
        <v>23.439497716894977</v>
      </c>
      <c r="T11" s="12">
        <f t="shared" si="5"/>
        <v>0</v>
      </c>
      <c r="U11" s="18">
        <f t="shared" si="6"/>
        <v>23.439497716894977</v>
      </c>
    </row>
    <row r="12" spans="1:21" ht="15.75" customHeight="1">
      <c r="A12" s="2">
        <v>10</v>
      </c>
      <c r="B12" s="39" t="s">
        <v>57</v>
      </c>
      <c r="C12" s="14" t="s">
        <v>35</v>
      </c>
      <c r="D12" s="14" t="s">
        <v>55</v>
      </c>
      <c r="E12" s="12">
        <v>3</v>
      </c>
      <c r="F12" s="12">
        <v>5</v>
      </c>
      <c r="G12" s="12">
        <v>25</v>
      </c>
      <c r="H12" s="22">
        <f t="shared" si="0"/>
        <v>15</v>
      </c>
      <c r="I12" s="12">
        <f t="shared" si="1"/>
        <v>2.0833333333333335</v>
      </c>
      <c r="J12" s="12">
        <f t="shared" si="2"/>
        <v>0.3424657534246575</v>
      </c>
      <c r="K12" s="12">
        <f t="shared" si="3"/>
        <v>17.42579908675799</v>
      </c>
      <c r="L12" s="12">
        <v>0</v>
      </c>
      <c r="M12" s="12">
        <v>6</v>
      </c>
      <c r="N12" s="12">
        <v>6</v>
      </c>
      <c r="O12" s="12">
        <v>0</v>
      </c>
      <c r="P12" s="12">
        <v>15</v>
      </c>
      <c r="Q12" s="12">
        <v>0</v>
      </c>
      <c r="R12" s="12">
        <v>0</v>
      </c>
      <c r="S12" s="13">
        <f t="shared" si="4"/>
        <v>29.42579908675799</v>
      </c>
      <c r="T12" s="12">
        <f t="shared" si="5"/>
        <v>15</v>
      </c>
      <c r="U12" s="18">
        <f t="shared" si="6"/>
        <v>14.42579908675799</v>
      </c>
    </row>
    <row r="13" spans="1:21" ht="20.25">
      <c r="A13" s="2"/>
      <c r="B13" s="141" t="s">
        <v>70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</row>
    <row r="14" spans="1:21" ht="25.5" customHeight="1">
      <c r="A14" s="153" t="s">
        <v>38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</row>
    <row r="15" spans="1:24" ht="12" customHeight="1">
      <c r="A15" s="2"/>
      <c r="B15" s="2"/>
      <c r="C15" s="2"/>
      <c r="D15" s="2"/>
      <c r="E15" s="143" t="s">
        <v>0</v>
      </c>
      <c r="F15" s="143"/>
      <c r="G15" s="143"/>
      <c r="H15" s="33"/>
      <c r="I15" s="33"/>
      <c r="J15" s="33"/>
      <c r="K15" s="33"/>
      <c r="L15" s="144" t="s">
        <v>1</v>
      </c>
      <c r="M15" s="144"/>
      <c r="N15" s="2"/>
      <c r="O15" s="2"/>
      <c r="P15" s="145" t="s">
        <v>2</v>
      </c>
      <c r="Q15" s="145"/>
      <c r="R15" s="2"/>
      <c r="S15" s="2"/>
      <c r="T15" s="2"/>
      <c r="U15" s="2"/>
      <c r="X15" s="57"/>
    </row>
    <row r="16" spans="1:29" ht="36" customHeight="1">
      <c r="A16" s="29" t="s">
        <v>3</v>
      </c>
      <c r="B16" s="32" t="s">
        <v>4</v>
      </c>
      <c r="C16" s="28" t="s">
        <v>5</v>
      </c>
      <c r="D16" s="25" t="s">
        <v>28</v>
      </c>
      <c r="E16" s="3" t="s">
        <v>6</v>
      </c>
      <c r="F16" s="3" t="s">
        <v>7</v>
      </c>
      <c r="G16" s="3" t="s">
        <v>8</v>
      </c>
      <c r="H16" s="21" t="s">
        <v>9</v>
      </c>
      <c r="I16" s="4" t="s">
        <v>10</v>
      </c>
      <c r="J16" s="4" t="s">
        <v>11</v>
      </c>
      <c r="K16" s="5" t="s">
        <v>12</v>
      </c>
      <c r="L16" s="6" t="s">
        <v>13</v>
      </c>
      <c r="M16" s="7" t="s">
        <v>14</v>
      </c>
      <c r="N16" s="23" t="s">
        <v>15</v>
      </c>
      <c r="O16" s="8" t="s">
        <v>16</v>
      </c>
      <c r="P16" s="6" t="s">
        <v>17</v>
      </c>
      <c r="Q16" s="7" t="s">
        <v>18</v>
      </c>
      <c r="R16" s="9" t="s">
        <v>19</v>
      </c>
      <c r="S16" s="10" t="s">
        <v>20</v>
      </c>
      <c r="T16" s="6" t="s">
        <v>21</v>
      </c>
      <c r="U16" s="7" t="s">
        <v>22</v>
      </c>
      <c r="AB16" s="71" t="s">
        <v>42</v>
      </c>
      <c r="AC16" s="70" t="s">
        <v>42</v>
      </c>
    </row>
    <row r="17" spans="1:21" ht="12" customHeight="1">
      <c r="A17" s="2">
        <v>12</v>
      </c>
      <c r="B17" s="42" t="s">
        <v>106</v>
      </c>
      <c r="C17" s="14" t="s">
        <v>107</v>
      </c>
      <c r="D17" s="14" t="s">
        <v>46</v>
      </c>
      <c r="E17" s="12">
        <v>30</v>
      </c>
      <c r="F17" s="12">
        <v>5</v>
      </c>
      <c r="G17" s="12">
        <v>37</v>
      </c>
      <c r="H17" s="22">
        <f aca="true" t="shared" si="7" ref="H17:H49">SUM(E17*5)</f>
        <v>150</v>
      </c>
      <c r="I17" s="12">
        <f aca="true" t="shared" si="8" ref="I17:I49">SUM(F17*5/12)</f>
        <v>2.0833333333333335</v>
      </c>
      <c r="J17" s="12">
        <f aca="true" t="shared" si="9" ref="J17:J49">SUM(G17*5/365)</f>
        <v>0.5068493150684932</v>
      </c>
      <c r="K17" s="12">
        <f aca="true" t="shared" si="10" ref="K17:K49">SUM(H17:J17)</f>
        <v>152.59018264840185</v>
      </c>
      <c r="L17" s="12">
        <v>0</v>
      </c>
      <c r="M17" s="12">
        <v>6</v>
      </c>
      <c r="N17" s="12">
        <v>6</v>
      </c>
      <c r="O17" s="12">
        <v>0</v>
      </c>
      <c r="P17" s="12">
        <v>0</v>
      </c>
      <c r="Q17" s="12">
        <v>0</v>
      </c>
      <c r="R17" s="12">
        <v>0</v>
      </c>
      <c r="S17" s="13">
        <f aca="true" t="shared" si="11" ref="S17:S49">SUM(K17,M17,N17,O17,Q17,R17)</f>
        <v>164.59018264840185</v>
      </c>
      <c r="T17" s="12">
        <f aca="true" t="shared" si="12" ref="T17:T24">SUM(L17,P17)</f>
        <v>0</v>
      </c>
      <c r="U17" s="18">
        <f aca="true" t="shared" si="13" ref="U17:U49">SUM(S17-T17)</f>
        <v>164.59018264840185</v>
      </c>
    </row>
    <row r="18" spans="1:21" ht="12" customHeight="1">
      <c r="A18" s="2">
        <v>13</v>
      </c>
      <c r="B18" s="42" t="s">
        <v>98</v>
      </c>
      <c r="C18" s="14" t="s">
        <v>84</v>
      </c>
      <c r="D18" s="14" t="s">
        <v>77</v>
      </c>
      <c r="E18" s="12">
        <v>31</v>
      </c>
      <c r="F18" s="12">
        <v>10</v>
      </c>
      <c r="G18" s="12">
        <v>7</v>
      </c>
      <c r="H18" s="22">
        <f t="shared" si="7"/>
        <v>155</v>
      </c>
      <c r="I18" s="12">
        <f t="shared" si="8"/>
        <v>4.166666666666667</v>
      </c>
      <c r="J18" s="12">
        <f t="shared" si="9"/>
        <v>0.0958904109589041</v>
      </c>
      <c r="K18" s="12">
        <f t="shared" si="10"/>
        <v>159.26255707762556</v>
      </c>
      <c r="L18" s="12">
        <v>0</v>
      </c>
      <c r="M18" s="12">
        <v>6</v>
      </c>
      <c r="N18" s="12">
        <v>6</v>
      </c>
      <c r="O18" s="12">
        <v>0</v>
      </c>
      <c r="P18" s="12">
        <v>15</v>
      </c>
      <c r="Q18" s="12">
        <v>0</v>
      </c>
      <c r="R18" s="12">
        <v>0</v>
      </c>
      <c r="S18" s="13">
        <f t="shared" si="11"/>
        <v>171.26255707762556</v>
      </c>
      <c r="T18" s="12">
        <f t="shared" si="12"/>
        <v>15</v>
      </c>
      <c r="U18" s="18">
        <f t="shared" si="13"/>
        <v>156.26255707762556</v>
      </c>
    </row>
    <row r="19" spans="1:21" ht="12" customHeight="1">
      <c r="A19" s="2">
        <v>14</v>
      </c>
      <c r="B19" s="39" t="s">
        <v>99</v>
      </c>
      <c r="C19" s="14" t="s">
        <v>84</v>
      </c>
      <c r="D19" s="14" t="s">
        <v>100</v>
      </c>
      <c r="E19" s="12">
        <v>30</v>
      </c>
      <c r="F19" s="12">
        <v>1</v>
      </c>
      <c r="G19" s="12">
        <v>11</v>
      </c>
      <c r="H19" s="22">
        <f t="shared" si="7"/>
        <v>150</v>
      </c>
      <c r="I19" s="12">
        <f t="shared" si="8"/>
        <v>0.4166666666666667</v>
      </c>
      <c r="J19" s="12">
        <f t="shared" si="9"/>
        <v>0.1506849315068493</v>
      </c>
      <c r="K19" s="12">
        <f t="shared" si="10"/>
        <v>150.5673515981735</v>
      </c>
      <c r="L19" s="12">
        <v>0</v>
      </c>
      <c r="M19" s="12">
        <v>6</v>
      </c>
      <c r="N19" s="12">
        <v>6</v>
      </c>
      <c r="O19" s="12">
        <v>0</v>
      </c>
      <c r="P19" s="12">
        <v>15</v>
      </c>
      <c r="Q19" s="12">
        <v>0</v>
      </c>
      <c r="R19" s="12">
        <v>0</v>
      </c>
      <c r="S19" s="13">
        <f t="shared" si="11"/>
        <v>162.5673515981735</v>
      </c>
      <c r="T19" s="12">
        <f t="shared" si="12"/>
        <v>15</v>
      </c>
      <c r="U19" s="18">
        <f t="shared" si="13"/>
        <v>147.5673515981735</v>
      </c>
    </row>
    <row r="20" spans="1:21" ht="12" customHeight="1">
      <c r="A20" s="2">
        <v>15</v>
      </c>
      <c r="B20" s="39" t="s">
        <v>94</v>
      </c>
      <c r="C20" s="14" t="s">
        <v>95</v>
      </c>
      <c r="D20" s="14" t="s">
        <v>77</v>
      </c>
      <c r="E20" s="12">
        <v>22</v>
      </c>
      <c r="F20" s="12">
        <v>3</v>
      </c>
      <c r="G20" s="12">
        <v>9</v>
      </c>
      <c r="H20" s="22">
        <f t="shared" si="7"/>
        <v>110</v>
      </c>
      <c r="I20" s="12">
        <f t="shared" si="8"/>
        <v>1.25</v>
      </c>
      <c r="J20" s="12">
        <f t="shared" si="9"/>
        <v>0.1232876712328767</v>
      </c>
      <c r="K20" s="12">
        <f t="shared" si="10"/>
        <v>111.37328767123287</v>
      </c>
      <c r="L20" s="12">
        <v>0</v>
      </c>
      <c r="M20" s="12">
        <v>6</v>
      </c>
      <c r="N20" s="12">
        <v>6</v>
      </c>
      <c r="O20" s="12">
        <v>0</v>
      </c>
      <c r="P20" s="12">
        <v>0</v>
      </c>
      <c r="Q20" s="12">
        <v>0</v>
      </c>
      <c r="R20" s="12">
        <v>0</v>
      </c>
      <c r="S20" s="13">
        <f t="shared" si="11"/>
        <v>123.37328767123287</v>
      </c>
      <c r="T20" s="12">
        <f t="shared" si="12"/>
        <v>0</v>
      </c>
      <c r="U20" s="18">
        <f t="shared" si="13"/>
        <v>123.37328767123287</v>
      </c>
    </row>
    <row r="21" spans="1:21" ht="12" customHeight="1">
      <c r="A21" s="2">
        <v>16</v>
      </c>
      <c r="B21" s="42" t="s">
        <v>83</v>
      </c>
      <c r="C21" s="14" t="s">
        <v>84</v>
      </c>
      <c r="D21" s="14" t="s">
        <v>81</v>
      </c>
      <c r="E21" s="12">
        <v>21</v>
      </c>
      <c r="F21" s="12">
        <v>4</v>
      </c>
      <c r="G21" s="12">
        <v>12</v>
      </c>
      <c r="H21" s="22">
        <f t="shared" si="7"/>
        <v>105</v>
      </c>
      <c r="I21" s="12">
        <f t="shared" si="8"/>
        <v>1.6666666666666667</v>
      </c>
      <c r="J21" s="12">
        <f t="shared" si="9"/>
        <v>0.1643835616438356</v>
      </c>
      <c r="K21" s="12">
        <f t="shared" si="10"/>
        <v>106.8310502283105</v>
      </c>
      <c r="L21" s="12">
        <v>0</v>
      </c>
      <c r="M21" s="12">
        <v>6</v>
      </c>
      <c r="N21" s="12">
        <v>6</v>
      </c>
      <c r="O21" s="12">
        <v>0</v>
      </c>
      <c r="P21" s="12">
        <v>0</v>
      </c>
      <c r="Q21" s="12">
        <v>0</v>
      </c>
      <c r="R21" s="12">
        <v>0</v>
      </c>
      <c r="S21" s="13">
        <f t="shared" si="11"/>
        <v>118.8310502283105</v>
      </c>
      <c r="T21" s="12">
        <f t="shared" si="12"/>
        <v>0</v>
      </c>
      <c r="U21" s="18">
        <f t="shared" si="13"/>
        <v>118.8310502283105</v>
      </c>
    </row>
    <row r="22" spans="1:21" ht="12" customHeight="1">
      <c r="A22" s="2">
        <v>17</v>
      </c>
      <c r="B22" s="42" t="s">
        <v>101</v>
      </c>
      <c r="C22" s="14" t="s">
        <v>102</v>
      </c>
      <c r="D22" s="14" t="s">
        <v>103</v>
      </c>
      <c r="E22" s="12">
        <v>23</v>
      </c>
      <c r="F22" s="12">
        <v>5</v>
      </c>
      <c r="G22" s="12">
        <v>16</v>
      </c>
      <c r="H22" s="22">
        <f t="shared" si="7"/>
        <v>115</v>
      </c>
      <c r="I22" s="12">
        <f t="shared" si="8"/>
        <v>2.0833333333333335</v>
      </c>
      <c r="J22" s="12">
        <f t="shared" si="9"/>
        <v>0.2191780821917808</v>
      </c>
      <c r="K22" s="12">
        <f t="shared" si="10"/>
        <v>117.3025114155251</v>
      </c>
      <c r="L22" s="12">
        <v>0</v>
      </c>
      <c r="M22" s="12">
        <v>6</v>
      </c>
      <c r="N22" s="12">
        <v>6</v>
      </c>
      <c r="O22" s="12">
        <v>0</v>
      </c>
      <c r="P22" s="12">
        <v>15</v>
      </c>
      <c r="Q22" s="12">
        <v>0</v>
      </c>
      <c r="R22" s="12">
        <v>0</v>
      </c>
      <c r="S22" s="13">
        <f t="shared" si="11"/>
        <v>129.3025114155251</v>
      </c>
      <c r="T22" s="12">
        <f t="shared" si="12"/>
        <v>15</v>
      </c>
      <c r="U22" s="18">
        <f t="shared" si="13"/>
        <v>114.30251141552509</v>
      </c>
    </row>
    <row r="23" spans="1:21" ht="12" customHeight="1">
      <c r="A23" s="2">
        <v>18</v>
      </c>
      <c r="B23" s="42" t="s">
        <v>111</v>
      </c>
      <c r="C23" s="15" t="s">
        <v>112</v>
      </c>
      <c r="D23" s="15" t="s">
        <v>46</v>
      </c>
      <c r="E23" s="40">
        <v>22</v>
      </c>
      <c r="F23" s="40">
        <v>10</v>
      </c>
      <c r="G23" s="40">
        <v>0</v>
      </c>
      <c r="H23" s="41">
        <f t="shared" si="7"/>
        <v>110</v>
      </c>
      <c r="I23" s="40">
        <f t="shared" si="8"/>
        <v>4.166666666666667</v>
      </c>
      <c r="J23" s="40">
        <f t="shared" si="9"/>
        <v>0</v>
      </c>
      <c r="K23" s="40">
        <f t="shared" si="10"/>
        <v>114.16666666666667</v>
      </c>
      <c r="L23" s="40">
        <v>0</v>
      </c>
      <c r="M23" s="40">
        <v>6</v>
      </c>
      <c r="N23" s="40">
        <v>6</v>
      </c>
      <c r="O23" s="40">
        <v>0</v>
      </c>
      <c r="P23" s="40">
        <v>15</v>
      </c>
      <c r="Q23" s="40">
        <v>0</v>
      </c>
      <c r="R23" s="40">
        <v>0</v>
      </c>
      <c r="S23" s="55">
        <f t="shared" si="11"/>
        <v>126.16666666666667</v>
      </c>
      <c r="T23" s="40">
        <f t="shared" si="12"/>
        <v>15</v>
      </c>
      <c r="U23" s="56">
        <f t="shared" si="13"/>
        <v>111.16666666666667</v>
      </c>
    </row>
    <row r="24" spans="1:21" ht="12" customHeight="1">
      <c r="A24" s="2">
        <v>19</v>
      </c>
      <c r="B24" s="42" t="s">
        <v>131</v>
      </c>
      <c r="C24" s="14" t="s">
        <v>132</v>
      </c>
      <c r="D24" s="43" t="s">
        <v>46</v>
      </c>
      <c r="E24" s="12">
        <v>19</v>
      </c>
      <c r="F24" s="12">
        <v>4</v>
      </c>
      <c r="G24" s="12">
        <v>19</v>
      </c>
      <c r="H24" s="22">
        <f t="shared" si="7"/>
        <v>95</v>
      </c>
      <c r="I24" s="12">
        <f t="shared" si="8"/>
        <v>1.6666666666666667</v>
      </c>
      <c r="J24" s="12">
        <f t="shared" si="9"/>
        <v>0.2602739726027397</v>
      </c>
      <c r="K24" s="12">
        <f t="shared" si="10"/>
        <v>96.92694063926942</v>
      </c>
      <c r="L24" s="12">
        <v>0</v>
      </c>
      <c r="M24" s="12">
        <v>6</v>
      </c>
      <c r="N24" s="12">
        <v>6</v>
      </c>
      <c r="O24" s="12">
        <v>0</v>
      </c>
      <c r="P24" s="12">
        <v>0</v>
      </c>
      <c r="Q24" s="12">
        <v>0</v>
      </c>
      <c r="R24" s="12">
        <v>0</v>
      </c>
      <c r="S24" s="13">
        <f t="shared" si="11"/>
        <v>108.92694063926942</v>
      </c>
      <c r="T24" s="12">
        <f t="shared" si="12"/>
        <v>0</v>
      </c>
      <c r="U24" s="18">
        <f t="shared" si="13"/>
        <v>108.92694063926942</v>
      </c>
    </row>
    <row r="25" spans="1:21" ht="12" customHeight="1">
      <c r="A25" s="2">
        <v>20</v>
      </c>
      <c r="B25" s="39" t="s">
        <v>133</v>
      </c>
      <c r="C25" s="14" t="s">
        <v>134</v>
      </c>
      <c r="D25" s="43" t="s">
        <v>46</v>
      </c>
      <c r="E25" s="12">
        <v>18</v>
      </c>
      <c r="F25" s="12">
        <v>10</v>
      </c>
      <c r="G25" s="12">
        <v>13</v>
      </c>
      <c r="H25" s="22">
        <f t="shared" si="7"/>
        <v>90</v>
      </c>
      <c r="I25" s="12">
        <f t="shared" si="8"/>
        <v>4.166666666666667</v>
      </c>
      <c r="J25" s="12">
        <f t="shared" si="9"/>
        <v>0.1780821917808219</v>
      </c>
      <c r="K25" s="12">
        <f t="shared" si="10"/>
        <v>94.34474885844749</v>
      </c>
      <c r="L25" s="12">
        <v>0</v>
      </c>
      <c r="M25" s="12">
        <v>6</v>
      </c>
      <c r="N25" s="12">
        <v>6</v>
      </c>
      <c r="O25" s="12">
        <v>0</v>
      </c>
      <c r="P25" s="12">
        <v>15</v>
      </c>
      <c r="Q25" s="12">
        <v>0</v>
      </c>
      <c r="R25" s="12">
        <v>0</v>
      </c>
      <c r="S25" s="13">
        <f t="shared" si="11"/>
        <v>106.34474885844749</v>
      </c>
      <c r="T25" s="12">
        <v>0</v>
      </c>
      <c r="U25" s="18">
        <f t="shared" si="13"/>
        <v>106.34474885844749</v>
      </c>
    </row>
    <row r="26" spans="1:21" ht="12" customHeight="1">
      <c r="A26" s="2">
        <v>21</v>
      </c>
      <c r="B26" s="42" t="s">
        <v>91</v>
      </c>
      <c r="C26" s="15" t="s">
        <v>92</v>
      </c>
      <c r="D26" s="15" t="s">
        <v>46</v>
      </c>
      <c r="E26" s="40">
        <v>22</v>
      </c>
      <c r="F26" s="40">
        <v>4</v>
      </c>
      <c r="G26" s="40">
        <v>18</v>
      </c>
      <c r="H26" s="41">
        <f t="shared" si="7"/>
        <v>110</v>
      </c>
      <c r="I26" s="40">
        <f t="shared" si="8"/>
        <v>1.6666666666666667</v>
      </c>
      <c r="J26" s="40">
        <f t="shared" si="9"/>
        <v>0.2465753424657534</v>
      </c>
      <c r="K26" s="40">
        <f t="shared" si="10"/>
        <v>111.91324200913242</v>
      </c>
      <c r="L26" s="40">
        <v>1</v>
      </c>
      <c r="M26" s="40">
        <v>0</v>
      </c>
      <c r="N26" s="40">
        <v>3</v>
      </c>
      <c r="O26" s="40">
        <v>0</v>
      </c>
      <c r="P26" s="40">
        <v>15</v>
      </c>
      <c r="Q26" s="40">
        <v>0</v>
      </c>
      <c r="R26" s="40">
        <v>0</v>
      </c>
      <c r="S26" s="55">
        <f t="shared" si="11"/>
        <v>114.91324200913242</v>
      </c>
      <c r="T26" s="40">
        <f aca="true" t="shared" si="14" ref="T26:T31">SUM(L26,P26)</f>
        <v>16</v>
      </c>
      <c r="U26" s="56">
        <f t="shared" si="13"/>
        <v>98.91324200913242</v>
      </c>
    </row>
    <row r="27" spans="1:21" ht="12" customHeight="1">
      <c r="A27" s="2">
        <v>22</v>
      </c>
      <c r="B27" s="42" t="s">
        <v>121</v>
      </c>
      <c r="C27" s="14" t="s">
        <v>84</v>
      </c>
      <c r="D27" s="15" t="s">
        <v>81</v>
      </c>
      <c r="E27" s="12">
        <v>21</v>
      </c>
      <c r="F27" s="12">
        <v>1</v>
      </c>
      <c r="G27" s="12">
        <v>3</v>
      </c>
      <c r="H27" s="22">
        <f t="shared" si="7"/>
        <v>105</v>
      </c>
      <c r="I27" s="12">
        <f t="shared" si="8"/>
        <v>0.4166666666666667</v>
      </c>
      <c r="J27" s="12">
        <f t="shared" si="9"/>
        <v>0.0410958904109589</v>
      </c>
      <c r="K27" s="12">
        <f t="shared" si="10"/>
        <v>105.45776255707763</v>
      </c>
      <c r="L27" s="12">
        <v>0</v>
      </c>
      <c r="M27" s="12">
        <v>0</v>
      </c>
      <c r="N27" s="12">
        <v>0</v>
      </c>
      <c r="O27" s="12">
        <v>2</v>
      </c>
      <c r="P27" s="12">
        <v>15</v>
      </c>
      <c r="Q27" s="12">
        <v>0</v>
      </c>
      <c r="R27" s="12">
        <v>0</v>
      </c>
      <c r="S27" s="13">
        <f t="shared" si="11"/>
        <v>107.45776255707763</v>
      </c>
      <c r="T27" s="12">
        <f t="shared" si="14"/>
        <v>15</v>
      </c>
      <c r="U27" s="18">
        <f t="shared" si="13"/>
        <v>92.45776255707763</v>
      </c>
    </row>
    <row r="28" spans="1:21" ht="11.25" customHeight="1">
      <c r="A28" s="2">
        <v>23</v>
      </c>
      <c r="B28" s="42" t="s">
        <v>234</v>
      </c>
      <c r="C28" s="14" t="s">
        <v>235</v>
      </c>
      <c r="D28" s="43" t="s">
        <v>236</v>
      </c>
      <c r="E28" s="12">
        <v>17</v>
      </c>
      <c r="F28" s="12">
        <v>9</v>
      </c>
      <c r="G28" s="12">
        <v>8</v>
      </c>
      <c r="H28" s="22">
        <f t="shared" si="7"/>
        <v>85</v>
      </c>
      <c r="I28" s="12">
        <f t="shared" si="8"/>
        <v>3.75</v>
      </c>
      <c r="J28" s="12">
        <f t="shared" si="9"/>
        <v>0.1095890410958904</v>
      </c>
      <c r="K28" s="12">
        <f t="shared" si="10"/>
        <v>88.85958904109589</v>
      </c>
      <c r="L28" s="12">
        <v>0</v>
      </c>
      <c r="M28" s="12">
        <v>6</v>
      </c>
      <c r="N28" s="12">
        <v>6</v>
      </c>
      <c r="O28" s="12">
        <v>0</v>
      </c>
      <c r="P28" s="12">
        <v>15</v>
      </c>
      <c r="Q28" s="12">
        <v>0</v>
      </c>
      <c r="R28" s="12">
        <v>0</v>
      </c>
      <c r="S28" s="13">
        <f t="shared" si="11"/>
        <v>100.85958904109589</v>
      </c>
      <c r="T28" s="12">
        <f t="shared" si="14"/>
        <v>15</v>
      </c>
      <c r="U28" s="18">
        <f t="shared" si="13"/>
        <v>85.85958904109589</v>
      </c>
    </row>
    <row r="29" spans="1:27" ht="12" customHeight="1">
      <c r="A29" s="2">
        <v>24</v>
      </c>
      <c r="B29" s="42" t="s">
        <v>219</v>
      </c>
      <c r="C29" s="72" t="s">
        <v>220</v>
      </c>
      <c r="D29" s="43" t="s">
        <v>46</v>
      </c>
      <c r="E29" s="12">
        <v>14</v>
      </c>
      <c r="F29" s="12">
        <v>2</v>
      </c>
      <c r="G29" s="12">
        <v>25</v>
      </c>
      <c r="H29" s="22">
        <f t="shared" si="7"/>
        <v>70</v>
      </c>
      <c r="I29" s="12">
        <f t="shared" si="8"/>
        <v>0.8333333333333334</v>
      </c>
      <c r="J29" s="12">
        <f t="shared" si="9"/>
        <v>0.3424657534246575</v>
      </c>
      <c r="K29" s="12">
        <f t="shared" si="10"/>
        <v>71.17579908675799</v>
      </c>
      <c r="L29" s="12">
        <v>1</v>
      </c>
      <c r="M29" s="12">
        <v>0</v>
      </c>
      <c r="N29" s="12">
        <v>3</v>
      </c>
      <c r="O29" s="12">
        <v>0</v>
      </c>
      <c r="P29" s="12">
        <v>0</v>
      </c>
      <c r="Q29" s="12">
        <v>0</v>
      </c>
      <c r="R29" s="12">
        <v>0</v>
      </c>
      <c r="S29" s="13">
        <f t="shared" si="11"/>
        <v>74.17579908675799</v>
      </c>
      <c r="T29" s="12">
        <f t="shared" si="14"/>
        <v>1</v>
      </c>
      <c r="U29" s="18">
        <f t="shared" si="13"/>
        <v>73.17579908675799</v>
      </c>
      <c r="V29" s="31"/>
      <c r="W29" s="58"/>
      <c r="X29" s="58"/>
      <c r="Y29" s="58"/>
      <c r="Z29" s="58"/>
      <c r="AA29" s="58"/>
    </row>
    <row r="30" spans="1:27" ht="12" customHeight="1">
      <c r="A30" s="2">
        <v>25</v>
      </c>
      <c r="B30" s="42" t="s">
        <v>135</v>
      </c>
      <c r="C30" s="14" t="s">
        <v>136</v>
      </c>
      <c r="D30" s="15" t="s">
        <v>46</v>
      </c>
      <c r="E30" s="12">
        <v>11</v>
      </c>
      <c r="F30" s="12">
        <v>7</v>
      </c>
      <c r="G30" s="12">
        <v>25</v>
      </c>
      <c r="H30" s="22">
        <f t="shared" si="7"/>
        <v>55</v>
      </c>
      <c r="I30" s="12">
        <f t="shared" si="8"/>
        <v>2.9166666666666665</v>
      </c>
      <c r="J30" s="12">
        <f t="shared" si="9"/>
        <v>0.3424657534246575</v>
      </c>
      <c r="K30" s="12">
        <f t="shared" si="10"/>
        <v>58.25913242009132</v>
      </c>
      <c r="L30" s="12">
        <v>0</v>
      </c>
      <c r="M30" s="12">
        <v>6</v>
      </c>
      <c r="N30" s="12">
        <v>6</v>
      </c>
      <c r="O30" s="12">
        <v>0</v>
      </c>
      <c r="P30" s="12">
        <v>0</v>
      </c>
      <c r="Q30" s="12">
        <v>0</v>
      </c>
      <c r="R30" s="12">
        <v>0</v>
      </c>
      <c r="S30" s="13">
        <f t="shared" si="11"/>
        <v>70.25913242009132</v>
      </c>
      <c r="T30" s="12">
        <f t="shared" si="14"/>
        <v>0</v>
      </c>
      <c r="U30" s="18">
        <f t="shared" si="13"/>
        <v>70.25913242009132</v>
      </c>
      <c r="V30" s="31"/>
      <c r="W30" s="58"/>
      <c r="X30" s="58"/>
      <c r="Y30" s="58"/>
      <c r="Z30" s="58"/>
      <c r="AA30" s="58"/>
    </row>
    <row r="31" spans="1:27" ht="12" customHeight="1">
      <c r="A31" s="2">
        <v>26</v>
      </c>
      <c r="B31" s="42" t="s">
        <v>67</v>
      </c>
      <c r="C31" s="14" t="s">
        <v>128</v>
      </c>
      <c r="D31" s="15" t="s">
        <v>46</v>
      </c>
      <c r="E31" s="12">
        <v>11</v>
      </c>
      <c r="F31" s="12">
        <v>4</v>
      </c>
      <c r="G31" s="12">
        <v>15</v>
      </c>
      <c r="H31" s="22">
        <f t="shared" si="7"/>
        <v>55</v>
      </c>
      <c r="I31" s="12">
        <f t="shared" si="8"/>
        <v>1.6666666666666667</v>
      </c>
      <c r="J31" s="12">
        <f t="shared" si="9"/>
        <v>0.2054794520547945</v>
      </c>
      <c r="K31" s="12">
        <f t="shared" si="10"/>
        <v>56.87214611872146</v>
      </c>
      <c r="L31" s="12">
        <v>0</v>
      </c>
      <c r="M31" s="12">
        <v>6</v>
      </c>
      <c r="N31" s="12">
        <v>6</v>
      </c>
      <c r="O31" s="12">
        <v>0</v>
      </c>
      <c r="P31" s="12">
        <v>0</v>
      </c>
      <c r="Q31" s="12">
        <v>0</v>
      </c>
      <c r="R31" s="12">
        <v>0</v>
      </c>
      <c r="S31" s="13">
        <f t="shared" si="11"/>
        <v>68.87214611872146</v>
      </c>
      <c r="T31" s="12">
        <f t="shared" si="14"/>
        <v>0</v>
      </c>
      <c r="U31" s="18">
        <f t="shared" si="13"/>
        <v>68.87214611872146</v>
      </c>
      <c r="V31" s="31"/>
      <c r="W31" s="58"/>
      <c r="X31" s="58"/>
      <c r="Y31" s="58"/>
      <c r="Z31" s="58"/>
      <c r="AA31" s="58"/>
    </row>
    <row r="32" spans="1:22" ht="12" customHeight="1">
      <c r="A32" s="2">
        <v>27</v>
      </c>
      <c r="B32" s="39" t="s">
        <v>89</v>
      </c>
      <c r="C32" s="14" t="s">
        <v>90</v>
      </c>
      <c r="D32" s="14" t="s">
        <v>46</v>
      </c>
      <c r="E32" s="12">
        <v>14</v>
      </c>
      <c r="F32" s="12">
        <v>1</v>
      </c>
      <c r="G32" s="12">
        <v>19</v>
      </c>
      <c r="H32" s="22">
        <f t="shared" si="7"/>
        <v>70</v>
      </c>
      <c r="I32" s="12">
        <f t="shared" si="8"/>
        <v>0.4166666666666667</v>
      </c>
      <c r="J32" s="12">
        <f t="shared" si="9"/>
        <v>0.2602739726027397</v>
      </c>
      <c r="K32" s="12">
        <f t="shared" si="10"/>
        <v>70.67694063926942</v>
      </c>
      <c r="L32" s="12">
        <v>0</v>
      </c>
      <c r="M32" s="12">
        <v>6</v>
      </c>
      <c r="N32" s="12">
        <v>6</v>
      </c>
      <c r="O32" s="12">
        <v>0</v>
      </c>
      <c r="P32" s="12">
        <v>0</v>
      </c>
      <c r="Q32" s="12">
        <v>0</v>
      </c>
      <c r="R32" s="12">
        <v>0</v>
      </c>
      <c r="S32" s="13">
        <f t="shared" si="11"/>
        <v>82.67694063926942</v>
      </c>
      <c r="T32" s="12">
        <v>15</v>
      </c>
      <c r="U32" s="18">
        <f t="shared" si="13"/>
        <v>67.67694063926942</v>
      </c>
      <c r="V32" s="31"/>
    </row>
    <row r="33" spans="1:21" ht="12" customHeight="1">
      <c r="A33" s="2">
        <v>28</v>
      </c>
      <c r="B33" s="42" t="s">
        <v>85</v>
      </c>
      <c r="C33" s="17" t="s">
        <v>86</v>
      </c>
      <c r="D33" s="14" t="s">
        <v>46</v>
      </c>
      <c r="E33" s="12">
        <v>13</v>
      </c>
      <c r="F33" s="12">
        <v>4</v>
      </c>
      <c r="G33" s="12">
        <v>20</v>
      </c>
      <c r="H33" s="22">
        <f t="shared" si="7"/>
        <v>65</v>
      </c>
      <c r="I33" s="12">
        <f t="shared" si="8"/>
        <v>1.6666666666666667</v>
      </c>
      <c r="J33" s="12">
        <f t="shared" si="9"/>
        <v>0.273972602739726</v>
      </c>
      <c r="K33" s="12">
        <f t="shared" si="10"/>
        <v>66.9406392694064</v>
      </c>
      <c r="L33" s="12">
        <v>1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3">
        <f t="shared" si="11"/>
        <v>66.9406392694064</v>
      </c>
      <c r="T33" s="12">
        <f aca="true" t="shared" si="15" ref="T33:T49">SUM(L33,P33)</f>
        <v>1</v>
      </c>
      <c r="U33" s="18">
        <f t="shared" si="13"/>
        <v>65.9406392694064</v>
      </c>
    </row>
    <row r="34" spans="1:21" ht="12" customHeight="1">
      <c r="A34" s="2">
        <v>29</v>
      </c>
      <c r="B34" s="42" t="s">
        <v>229</v>
      </c>
      <c r="C34" s="14" t="s">
        <v>178</v>
      </c>
      <c r="D34" s="14" t="s">
        <v>46</v>
      </c>
      <c r="E34" s="12">
        <v>10</v>
      </c>
      <c r="F34" s="12">
        <v>6</v>
      </c>
      <c r="G34" s="12">
        <v>25</v>
      </c>
      <c r="H34" s="22">
        <f t="shared" si="7"/>
        <v>50</v>
      </c>
      <c r="I34" s="12">
        <f t="shared" si="8"/>
        <v>2.5</v>
      </c>
      <c r="J34" s="12">
        <f t="shared" si="9"/>
        <v>0.3424657534246575</v>
      </c>
      <c r="K34" s="12">
        <f t="shared" si="10"/>
        <v>52.842465753424655</v>
      </c>
      <c r="L34" s="12">
        <v>0</v>
      </c>
      <c r="M34" s="12">
        <v>6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3">
        <f t="shared" si="11"/>
        <v>58.842465753424655</v>
      </c>
      <c r="T34" s="12">
        <f t="shared" si="15"/>
        <v>0</v>
      </c>
      <c r="U34" s="18">
        <f t="shared" si="13"/>
        <v>58.842465753424655</v>
      </c>
    </row>
    <row r="35" spans="1:21" ht="12" customHeight="1">
      <c r="A35" s="2">
        <v>30</v>
      </c>
      <c r="B35" s="39" t="s">
        <v>119</v>
      </c>
      <c r="C35" s="14" t="s">
        <v>120</v>
      </c>
      <c r="D35" s="24" t="s">
        <v>46</v>
      </c>
      <c r="E35" s="12">
        <v>10</v>
      </c>
      <c r="F35" s="12">
        <v>2</v>
      </c>
      <c r="G35" s="12">
        <v>22</v>
      </c>
      <c r="H35" s="22">
        <f t="shared" si="7"/>
        <v>50</v>
      </c>
      <c r="I35" s="12">
        <f t="shared" si="8"/>
        <v>0.8333333333333334</v>
      </c>
      <c r="J35" s="12">
        <f t="shared" si="9"/>
        <v>0.3013698630136986</v>
      </c>
      <c r="K35" s="12">
        <f t="shared" si="10"/>
        <v>51.13470319634703</v>
      </c>
      <c r="L35" s="12">
        <v>1</v>
      </c>
      <c r="M35" s="12">
        <v>0</v>
      </c>
      <c r="N35" s="12">
        <v>6</v>
      </c>
      <c r="O35" s="12">
        <v>0</v>
      </c>
      <c r="P35" s="12">
        <v>0</v>
      </c>
      <c r="Q35" s="12">
        <v>0</v>
      </c>
      <c r="R35" s="12">
        <v>0</v>
      </c>
      <c r="S35" s="13">
        <f t="shared" si="11"/>
        <v>57.13470319634703</v>
      </c>
      <c r="T35" s="12">
        <f t="shared" si="15"/>
        <v>1</v>
      </c>
      <c r="U35" s="18">
        <f t="shared" si="13"/>
        <v>56.13470319634703</v>
      </c>
    </row>
    <row r="36" spans="1:21" ht="12" customHeight="1">
      <c r="A36" s="2">
        <v>31</v>
      </c>
      <c r="B36" s="15" t="s">
        <v>129</v>
      </c>
      <c r="C36" s="14" t="s">
        <v>130</v>
      </c>
      <c r="D36" s="14" t="s">
        <v>46</v>
      </c>
      <c r="E36" s="12">
        <v>10</v>
      </c>
      <c r="F36" s="12">
        <v>3</v>
      </c>
      <c r="G36" s="12">
        <v>0</v>
      </c>
      <c r="H36" s="12">
        <f t="shared" si="7"/>
        <v>50</v>
      </c>
      <c r="I36" s="12">
        <f t="shared" si="8"/>
        <v>1.25</v>
      </c>
      <c r="J36" s="12">
        <f t="shared" si="9"/>
        <v>0</v>
      </c>
      <c r="K36" s="12">
        <f t="shared" si="10"/>
        <v>51.25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3">
        <f t="shared" si="11"/>
        <v>51.25</v>
      </c>
      <c r="T36" s="12">
        <f t="shared" si="15"/>
        <v>0</v>
      </c>
      <c r="U36" s="18">
        <f t="shared" si="13"/>
        <v>51.25</v>
      </c>
    </row>
    <row r="37" spans="1:21" ht="12" customHeight="1">
      <c r="A37" s="2">
        <v>32</v>
      </c>
      <c r="B37" s="42" t="s">
        <v>104</v>
      </c>
      <c r="C37" s="14" t="s">
        <v>105</v>
      </c>
      <c r="D37" s="14" t="s">
        <v>46</v>
      </c>
      <c r="E37" s="12">
        <v>9</v>
      </c>
      <c r="F37" s="12">
        <v>1</v>
      </c>
      <c r="G37" s="12">
        <v>19</v>
      </c>
      <c r="H37" s="22">
        <f t="shared" si="7"/>
        <v>45</v>
      </c>
      <c r="I37" s="12">
        <f t="shared" si="8"/>
        <v>0.4166666666666667</v>
      </c>
      <c r="J37" s="12">
        <f t="shared" si="9"/>
        <v>0.2602739726027397</v>
      </c>
      <c r="K37" s="12">
        <f t="shared" si="10"/>
        <v>45.676940639269404</v>
      </c>
      <c r="L37" s="12">
        <v>1</v>
      </c>
      <c r="M37" s="12">
        <v>0</v>
      </c>
      <c r="N37" s="12">
        <v>3</v>
      </c>
      <c r="O37" s="12">
        <v>0</v>
      </c>
      <c r="P37" s="12">
        <v>0</v>
      </c>
      <c r="Q37" s="12">
        <v>0</v>
      </c>
      <c r="R37" s="12">
        <v>0</v>
      </c>
      <c r="S37" s="13">
        <f t="shared" si="11"/>
        <v>48.676940639269404</v>
      </c>
      <c r="T37" s="12">
        <f t="shared" si="15"/>
        <v>1</v>
      </c>
      <c r="U37" s="18">
        <f t="shared" si="13"/>
        <v>47.676940639269404</v>
      </c>
    </row>
    <row r="38" spans="1:21" ht="12" customHeight="1">
      <c r="A38" s="2">
        <v>33</v>
      </c>
      <c r="B38" s="42" t="s">
        <v>93</v>
      </c>
      <c r="C38" s="14" t="s">
        <v>84</v>
      </c>
      <c r="D38" s="14" t="s">
        <v>81</v>
      </c>
      <c r="E38" s="12">
        <v>6</v>
      </c>
      <c r="F38" s="12">
        <v>7</v>
      </c>
      <c r="G38" s="12">
        <v>15</v>
      </c>
      <c r="H38" s="22">
        <f t="shared" si="7"/>
        <v>30</v>
      </c>
      <c r="I38" s="12">
        <f t="shared" si="8"/>
        <v>2.9166666666666665</v>
      </c>
      <c r="J38" s="12">
        <f t="shared" si="9"/>
        <v>0.2054794520547945</v>
      </c>
      <c r="K38" s="12">
        <f t="shared" si="10"/>
        <v>33.12214611872146</v>
      </c>
      <c r="L38" s="12">
        <v>0</v>
      </c>
      <c r="M38" s="12">
        <v>6</v>
      </c>
      <c r="N38" s="12">
        <v>6</v>
      </c>
      <c r="O38" s="12">
        <v>0</v>
      </c>
      <c r="P38" s="12">
        <v>0</v>
      </c>
      <c r="Q38" s="12">
        <v>0</v>
      </c>
      <c r="R38" s="12">
        <v>0</v>
      </c>
      <c r="S38" s="13">
        <f t="shared" si="11"/>
        <v>45.12214611872146</v>
      </c>
      <c r="T38" s="12">
        <f t="shared" si="15"/>
        <v>0</v>
      </c>
      <c r="U38" s="18">
        <f t="shared" si="13"/>
        <v>45.12214611872146</v>
      </c>
    </row>
    <row r="39" spans="1:21" ht="12" customHeight="1">
      <c r="A39" s="2">
        <v>34</v>
      </c>
      <c r="B39" s="80" t="s">
        <v>122</v>
      </c>
      <c r="C39" s="14" t="s">
        <v>123</v>
      </c>
      <c r="D39" s="14" t="s">
        <v>46</v>
      </c>
      <c r="E39" s="12">
        <v>8</v>
      </c>
      <c r="F39" s="12">
        <v>3</v>
      </c>
      <c r="G39" s="12">
        <v>0</v>
      </c>
      <c r="H39" s="22">
        <f t="shared" si="7"/>
        <v>40</v>
      </c>
      <c r="I39" s="12">
        <f t="shared" si="8"/>
        <v>1.25</v>
      </c>
      <c r="J39" s="12">
        <f t="shared" si="9"/>
        <v>0</v>
      </c>
      <c r="K39" s="12">
        <f t="shared" si="10"/>
        <v>41.25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3">
        <f t="shared" si="11"/>
        <v>41.25</v>
      </c>
      <c r="T39" s="12">
        <f t="shared" si="15"/>
        <v>0</v>
      </c>
      <c r="U39" s="18">
        <f t="shared" si="13"/>
        <v>41.25</v>
      </c>
    </row>
    <row r="40" spans="1:21" ht="12" customHeight="1">
      <c r="A40" s="2">
        <v>35</v>
      </c>
      <c r="B40" s="15" t="s">
        <v>65</v>
      </c>
      <c r="C40" s="14" t="s">
        <v>113</v>
      </c>
      <c r="D40" s="14" t="s">
        <v>46</v>
      </c>
      <c r="E40" s="12">
        <v>6</v>
      </c>
      <c r="F40" s="12">
        <v>7</v>
      </c>
      <c r="G40" s="12">
        <v>2</v>
      </c>
      <c r="H40" s="12">
        <f t="shared" si="7"/>
        <v>30</v>
      </c>
      <c r="I40" s="12">
        <f t="shared" si="8"/>
        <v>2.9166666666666665</v>
      </c>
      <c r="J40" s="12">
        <f t="shared" si="9"/>
        <v>0.0273972602739726</v>
      </c>
      <c r="K40" s="12">
        <f t="shared" si="10"/>
        <v>32.944063926940636</v>
      </c>
      <c r="L40" s="12">
        <v>0</v>
      </c>
      <c r="M40" s="12">
        <v>6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3">
        <f t="shared" si="11"/>
        <v>38.944063926940636</v>
      </c>
      <c r="T40" s="12">
        <f t="shared" si="15"/>
        <v>0</v>
      </c>
      <c r="U40" s="18">
        <f t="shared" si="13"/>
        <v>38.944063926940636</v>
      </c>
    </row>
    <row r="41" spans="1:21" ht="12" customHeight="1">
      <c r="A41" s="2">
        <v>36</v>
      </c>
      <c r="B41" s="15" t="s">
        <v>137</v>
      </c>
      <c r="C41" s="14" t="s">
        <v>138</v>
      </c>
      <c r="D41" s="14" t="s">
        <v>46</v>
      </c>
      <c r="E41" s="12">
        <v>7</v>
      </c>
      <c r="F41" s="12">
        <v>6</v>
      </c>
      <c r="G41" s="12">
        <v>17</v>
      </c>
      <c r="H41" s="12">
        <f t="shared" si="7"/>
        <v>35</v>
      </c>
      <c r="I41" s="12">
        <f t="shared" si="8"/>
        <v>2.5</v>
      </c>
      <c r="J41" s="12">
        <f t="shared" si="9"/>
        <v>0.2328767123287671</v>
      </c>
      <c r="K41" s="12">
        <f t="shared" si="10"/>
        <v>37.73287671232877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3">
        <f t="shared" si="11"/>
        <v>37.73287671232877</v>
      </c>
      <c r="T41" s="12">
        <f t="shared" si="15"/>
        <v>0</v>
      </c>
      <c r="U41" s="18">
        <f t="shared" si="13"/>
        <v>37.73287671232877</v>
      </c>
    </row>
    <row r="42" spans="1:21" ht="14.25" customHeight="1">
      <c r="A42" s="2">
        <v>37</v>
      </c>
      <c r="B42" s="15" t="s">
        <v>117</v>
      </c>
      <c r="C42" s="14" t="s">
        <v>118</v>
      </c>
      <c r="D42" s="14" t="s">
        <v>46</v>
      </c>
      <c r="E42" s="12">
        <v>5</v>
      </c>
      <c r="F42" s="12">
        <v>0</v>
      </c>
      <c r="G42" s="12">
        <v>17</v>
      </c>
      <c r="H42" s="12">
        <f t="shared" si="7"/>
        <v>25</v>
      </c>
      <c r="I42" s="12">
        <f t="shared" si="8"/>
        <v>0</v>
      </c>
      <c r="J42" s="12">
        <f t="shared" si="9"/>
        <v>0.2328767123287671</v>
      </c>
      <c r="K42" s="12">
        <f t="shared" si="10"/>
        <v>25.232876712328768</v>
      </c>
      <c r="L42" s="12">
        <v>0</v>
      </c>
      <c r="M42" s="12">
        <v>6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3">
        <f t="shared" si="11"/>
        <v>31.232876712328768</v>
      </c>
      <c r="T42" s="12">
        <f t="shared" si="15"/>
        <v>0</v>
      </c>
      <c r="U42" s="18">
        <f t="shared" si="13"/>
        <v>31.232876712328768</v>
      </c>
    </row>
    <row r="43" spans="1:21" ht="12.75" customHeight="1">
      <c r="A43" s="2">
        <v>38</v>
      </c>
      <c r="B43" s="14" t="s">
        <v>73</v>
      </c>
      <c r="C43" s="14" t="s">
        <v>141</v>
      </c>
      <c r="D43" s="24" t="s">
        <v>55</v>
      </c>
      <c r="E43" s="12">
        <v>6</v>
      </c>
      <c r="F43" s="12">
        <v>5</v>
      </c>
      <c r="G43" s="12">
        <v>0</v>
      </c>
      <c r="H43" s="12">
        <f t="shared" si="7"/>
        <v>30</v>
      </c>
      <c r="I43" s="12">
        <f t="shared" si="8"/>
        <v>2.0833333333333335</v>
      </c>
      <c r="J43" s="12">
        <f t="shared" si="9"/>
        <v>0</v>
      </c>
      <c r="K43" s="12">
        <f t="shared" si="10"/>
        <v>32.083333333333336</v>
      </c>
      <c r="L43" s="12">
        <v>0</v>
      </c>
      <c r="M43" s="12">
        <v>6</v>
      </c>
      <c r="N43" s="12">
        <v>6</v>
      </c>
      <c r="O43" s="12">
        <v>0</v>
      </c>
      <c r="P43" s="12">
        <v>15</v>
      </c>
      <c r="Q43" s="12">
        <v>0</v>
      </c>
      <c r="R43" s="12">
        <v>0</v>
      </c>
      <c r="S43" s="13">
        <f t="shared" si="11"/>
        <v>44.083333333333336</v>
      </c>
      <c r="T43" s="12">
        <f t="shared" si="15"/>
        <v>15</v>
      </c>
      <c r="U43" s="18">
        <f t="shared" si="13"/>
        <v>29.083333333333336</v>
      </c>
    </row>
    <row r="44" spans="1:21" ht="15" customHeight="1">
      <c r="A44" s="2">
        <v>39</v>
      </c>
      <c r="B44" s="15" t="s">
        <v>52</v>
      </c>
      <c r="C44" s="14" t="s">
        <v>118</v>
      </c>
      <c r="D44" s="14" t="s">
        <v>46</v>
      </c>
      <c r="E44" s="12">
        <v>5</v>
      </c>
      <c r="F44" s="12">
        <v>1</v>
      </c>
      <c r="G44" s="12">
        <v>26</v>
      </c>
      <c r="H44" s="12">
        <f t="shared" si="7"/>
        <v>25</v>
      </c>
      <c r="I44" s="12">
        <f t="shared" si="8"/>
        <v>0.4166666666666667</v>
      </c>
      <c r="J44" s="12">
        <f t="shared" si="9"/>
        <v>0.3561643835616438</v>
      </c>
      <c r="K44" s="12">
        <f t="shared" si="10"/>
        <v>25.772831050228312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3">
        <f t="shared" si="11"/>
        <v>25.772831050228312</v>
      </c>
      <c r="T44" s="12">
        <f t="shared" si="15"/>
        <v>0</v>
      </c>
      <c r="U44" s="18">
        <f t="shared" si="13"/>
        <v>25.772831050228312</v>
      </c>
    </row>
    <row r="45" spans="1:21" ht="14.25" customHeight="1">
      <c r="A45" s="2">
        <v>40</v>
      </c>
      <c r="B45" s="15" t="s">
        <v>142</v>
      </c>
      <c r="C45" s="14" t="s">
        <v>143</v>
      </c>
      <c r="D45" s="14" t="s">
        <v>46</v>
      </c>
      <c r="E45" s="12">
        <v>3</v>
      </c>
      <c r="F45" s="12">
        <v>4</v>
      </c>
      <c r="G45" s="12">
        <v>20</v>
      </c>
      <c r="H45" s="12">
        <f t="shared" si="7"/>
        <v>15</v>
      </c>
      <c r="I45" s="12">
        <f t="shared" si="8"/>
        <v>1.6666666666666667</v>
      </c>
      <c r="J45" s="12">
        <f t="shared" si="9"/>
        <v>0.273972602739726</v>
      </c>
      <c r="K45" s="12">
        <f t="shared" si="10"/>
        <v>16.940639269406393</v>
      </c>
      <c r="L45" s="12">
        <v>0</v>
      </c>
      <c r="M45" s="12">
        <v>6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3">
        <f t="shared" si="11"/>
        <v>22.940639269406393</v>
      </c>
      <c r="T45" s="12">
        <f t="shared" si="15"/>
        <v>0</v>
      </c>
      <c r="U45" s="18">
        <f t="shared" si="13"/>
        <v>22.940639269406393</v>
      </c>
    </row>
    <row r="46" spans="1:21" ht="12.75">
      <c r="A46" s="2">
        <v>41</v>
      </c>
      <c r="B46" s="15" t="s">
        <v>126</v>
      </c>
      <c r="C46" s="14" t="s">
        <v>127</v>
      </c>
      <c r="D46" s="14" t="s">
        <v>77</v>
      </c>
      <c r="E46" s="12">
        <v>4</v>
      </c>
      <c r="F46" s="12">
        <v>4</v>
      </c>
      <c r="G46" s="12">
        <v>21</v>
      </c>
      <c r="H46" s="12">
        <f t="shared" si="7"/>
        <v>20</v>
      </c>
      <c r="I46" s="12">
        <f t="shared" si="8"/>
        <v>1.6666666666666667</v>
      </c>
      <c r="J46" s="12">
        <f t="shared" si="9"/>
        <v>0.2876712328767123</v>
      </c>
      <c r="K46" s="12">
        <f t="shared" si="10"/>
        <v>21.95433789954338</v>
      </c>
      <c r="L46" s="12">
        <v>1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3">
        <f t="shared" si="11"/>
        <v>21.95433789954338</v>
      </c>
      <c r="T46" s="12">
        <f t="shared" si="15"/>
        <v>1</v>
      </c>
      <c r="U46" s="18">
        <f t="shared" si="13"/>
        <v>20.95433789954338</v>
      </c>
    </row>
    <row r="47" spans="1:21" ht="12.75">
      <c r="A47" s="2">
        <v>42</v>
      </c>
      <c r="B47" s="15" t="s">
        <v>124</v>
      </c>
      <c r="C47" s="14" t="s">
        <v>125</v>
      </c>
      <c r="D47" s="14" t="s">
        <v>46</v>
      </c>
      <c r="E47" s="12">
        <v>4</v>
      </c>
      <c r="F47" s="12">
        <v>6</v>
      </c>
      <c r="G47" s="12">
        <v>20</v>
      </c>
      <c r="H47" s="12">
        <f t="shared" si="7"/>
        <v>20</v>
      </c>
      <c r="I47" s="12">
        <f t="shared" si="8"/>
        <v>2.5</v>
      </c>
      <c r="J47" s="12">
        <f t="shared" si="9"/>
        <v>0.273972602739726</v>
      </c>
      <c r="K47" s="12">
        <f t="shared" si="10"/>
        <v>22.773972602739725</v>
      </c>
      <c r="L47" s="12">
        <v>1</v>
      </c>
      <c r="M47" s="12">
        <v>0</v>
      </c>
      <c r="N47" s="12">
        <v>6</v>
      </c>
      <c r="O47" s="12">
        <v>2</v>
      </c>
      <c r="P47" s="12">
        <v>15</v>
      </c>
      <c r="Q47" s="12">
        <v>0</v>
      </c>
      <c r="R47" s="12">
        <v>0</v>
      </c>
      <c r="S47" s="13">
        <f t="shared" si="11"/>
        <v>30.773972602739725</v>
      </c>
      <c r="T47" s="12">
        <f t="shared" si="15"/>
        <v>16</v>
      </c>
      <c r="U47" s="18">
        <f t="shared" si="13"/>
        <v>14.773972602739725</v>
      </c>
    </row>
    <row r="48" spans="1:21" ht="14.25" customHeight="1">
      <c r="A48" s="2">
        <v>43</v>
      </c>
      <c r="B48" s="15" t="s">
        <v>139</v>
      </c>
      <c r="C48" s="14" t="s">
        <v>140</v>
      </c>
      <c r="D48" s="14" t="s">
        <v>46</v>
      </c>
      <c r="E48" s="12">
        <v>2</v>
      </c>
      <c r="F48" s="12">
        <v>2</v>
      </c>
      <c r="G48" s="12">
        <v>25</v>
      </c>
      <c r="H48" s="22">
        <f t="shared" si="7"/>
        <v>10</v>
      </c>
      <c r="I48" s="12">
        <f t="shared" si="8"/>
        <v>0.8333333333333334</v>
      </c>
      <c r="J48" s="12">
        <f t="shared" si="9"/>
        <v>0.3424657534246575</v>
      </c>
      <c r="K48" s="12">
        <f t="shared" si="10"/>
        <v>11.17579908675799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3">
        <f t="shared" si="11"/>
        <v>11.17579908675799</v>
      </c>
      <c r="T48" s="12">
        <f t="shared" si="15"/>
        <v>0</v>
      </c>
      <c r="U48" s="18">
        <f t="shared" si="13"/>
        <v>11.17579908675799</v>
      </c>
    </row>
    <row r="49" spans="1:21" ht="12" customHeight="1">
      <c r="A49" s="2">
        <v>45</v>
      </c>
      <c r="B49" s="75" t="s">
        <v>96</v>
      </c>
      <c r="C49" s="14" t="s">
        <v>97</v>
      </c>
      <c r="D49" s="14" t="s">
        <v>46</v>
      </c>
      <c r="E49" s="12">
        <v>2</v>
      </c>
      <c r="F49" s="12">
        <v>4</v>
      </c>
      <c r="G49" s="12">
        <v>9</v>
      </c>
      <c r="H49" s="12">
        <f t="shared" si="7"/>
        <v>10</v>
      </c>
      <c r="I49" s="12">
        <f t="shared" si="8"/>
        <v>1.6666666666666667</v>
      </c>
      <c r="J49" s="12">
        <f t="shared" si="9"/>
        <v>0.1232876712328767</v>
      </c>
      <c r="K49" s="12">
        <f t="shared" si="10"/>
        <v>11.789954337899543</v>
      </c>
      <c r="L49" s="12">
        <v>1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3">
        <f t="shared" si="11"/>
        <v>11.789954337899543</v>
      </c>
      <c r="T49" s="12">
        <f t="shared" si="15"/>
        <v>1</v>
      </c>
      <c r="U49" s="18">
        <f t="shared" si="13"/>
        <v>10.789954337899543</v>
      </c>
    </row>
    <row r="50" spans="1:21" ht="21" customHeight="1">
      <c r="A50" s="20"/>
      <c r="B50" s="49" t="s">
        <v>40</v>
      </c>
      <c r="C50" s="50"/>
      <c r="D50" s="51" t="s">
        <v>39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</row>
    <row r="51" spans="1:21" ht="12.75">
      <c r="A51" t="s">
        <v>3</v>
      </c>
      <c r="B51" t="s">
        <v>4</v>
      </c>
      <c r="C51" t="s">
        <v>5</v>
      </c>
      <c r="D51" t="s">
        <v>28</v>
      </c>
      <c r="E51" t="s">
        <v>6</v>
      </c>
      <c r="F51" t="s">
        <v>7</v>
      </c>
      <c r="G51" t="s">
        <v>8</v>
      </c>
      <c r="K51" t="s">
        <v>241</v>
      </c>
      <c r="L51" t="s">
        <v>242</v>
      </c>
      <c r="M51" t="s">
        <v>243</v>
      </c>
      <c r="N51" s="73">
        <v>3</v>
      </c>
      <c r="O51" s="73" t="s">
        <v>244</v>
      </c>
      <c r="P51" s="73">
        <v>-15</v>
      </c>
      <c r="Q51" s="73" t="s">
        <v>245</v>
      </c>
      <c r="R51" s="73" t="s">
        <v>246</v>
      </c>
      <c r="S51" s="73" t="s">
        <v>241</v>
      </c>
      <c r="T51" s="73" t="s">
        <v>241</v>
      </c>
      <c r="U51" s="73" t="s">
        <v>241</v>
      </c>
    </row>
    <row r="52" spans="1:21" ht="12" customHeight="1">
      <c r="A52" s="36">
        <v>46</v>
      </c>
      <c r="B52" s="39" t="s">
        <v>75</v>
      </c>
      <c r="C52" s="14" t="s">
        <v>35</v>
      </c>
      <c r="D52" s="14" t="s">
        <v>55</v>
      </c>
      <c r="E52" s="12">
        <v>34</v>
      </c>
      <c r="F52" s="12">
        <v>10</v>
      </c>
      <c r="G52" s="12">
        <v>0</v>
      </c>
      <c r="H52" s="22">
        <f aca="true" t="shared" si="16" ref="H52:H58">SUM(E52*5)</f>
        <v>170</v>
      </c>
      <c r="I52" s="12">
        <f aca="true" t="shared" si="17" ref="I52:I58">SUM(F52*5/12)</f>
        <v>4.166666666666667</v>
      </c>
      <c r="J52" s="12">
        <f aca="true" t="shared" si="18" ref="J52:J58">SUM(G52*5/365)</f>
        <v>0</v>
      </c>
      <c r="K52" s="12">
        <f aca="true" t="shared" si="19" ref="K52:K58">SUM(H52:J52)</f>
        <v>174.16666666666666</v>
      </c>
      <c r="L52" s="12">
        <v>0</v>
      </c>
      <c r="M52" s="12">
        <v>0</v>
      </c>
      <c r="N52" s="12">
        <v>6</v>
      </c>
      <c r="O52" s="12">
        <v>0</v>
      </c>
      <c r="P52" s="12">
        <v>0</v>
      </c>
      <c r="Q52" s="12">
        <v>0</v>
      </c>
      <c r="R52" s="12">
        <v>0</v>
      </c>
      <c r="S52" s="13">
        <f aca="true" t="shared" si="20" ref="S52:S58">SUM(K52,M52,N52,O52,Q52,R52)</f>
        <v>180.16666666666666</v>
      </c>
      <c r="T52" s="12">
        <f aca="true" t="shared" si="21" ref="T52:T58">SUM(L52,P52)</f>
        <v>0</v>
      </c>
      <c r="U52" s="18">
        <f aca="true" t="shared" si="22" ref="U52:U58">SUM(S52-T52)</f>
        <v>180.16666666666666</v>
      </c>
    </row>
    <row r="53" spans="1:21" ht="12" customHeight="1">
      <c r="A53" s="2">
        <v>47</v>
      </c>
      <c r="B53" s="42" t="s">
        <v>114</v>
      </c>
      <c r="C53" s="14" t="s">
        <v>115</v>
      </c>
      <c r="D53" s="15" t="s">
        <v>64</v>
      </c>
      <c r="E53" s="12">
        <v>31</v>
      </c>
      <c r="F53" s="12">
        <v>8</v>
      </c>
      <c r="G53" s="12">
        <v>4</v>
      </c>
      <c r="H53" s="22">
        <f t="shared" si="16"/>
        <v>155</v>
      </c>
      <c r="I53" s="12">
        <f t="shared" si="17"/>
        <v>3.3333333333333335</v>
      </c>
      <c r="J53" s="12">
        <f t="shared" si="18"/>
        <v>0.0547945205479452</v>
      </c>
      <c r="K53" s="12">
        <f t="shared" si="19"/>
        <v>158.3881278538813</v>
      </c>
      <c r="L53" s="12">
        <v>0</v>
      </c>
      <c r="M53" s="12">
        <v>6</v>
      </c>
      <c r="N53" s="12">
        <v>6</v>
      </c>
      <c r="O53" s="12">
        <v>0</v>
      </c>
      <c r="P53" s="12">
        <v>0</v>
      </c>
      <c r="Q53" s="12">
        <v>0</v>
      </c>
      <c r="R53" s="12">
        <v>0</v>
      </c>
      <c r="S53" s="13">
        <f t="shared" si="20"/>
        <v>170.3881278538813</v>
      </c>
      <c r="T53" s="12">
        <f t="shared" si="21"/>
        <v>0</v>
      </c>
      <c r="U53" s="18">
        <f t="shared" si="22"/>
        <v>170.3881278538813</v>
      </c>
    </row>
    <row r="54" spans="1:21" ht="12" customHeight="1">
      <c r="A54" s="2">
        <v>48</v>
      </c>
      <c r="B54" s="42" t="s">
        <v>62</v>
      </c>
      <c r="C54" s="14" t="s">
        <v>63</v>
      </c>
      <c r="D54" s="14" t="s">
        <v>64</v>
      </c>
      <c r="E54" s="12">
        <v>28</v>
      </c>
      <c r="F54" s="12">
        <v>7</v>
      </c>
      <c r="G54" s="12">
        <v>8</v>
      </c>
      <c r="H54" s="22">
        <f t="shared" si="16"/>
        <v>140</v>
      </c>
      <c r="I54" s="12">
        <f t="shared" si="17"/>
        <v>2.9166666666666665</v>
      </c>
      <c r="J54" s="12">
        <f t="shared" si="18"/>
        <v>0.1095890410958904</v>
      </c>
      <c r="K54" s="12">
        <f t="shared" si="19"/>
        <v>143.02625570776254</v>
      </c>
      <c r="L54" s="12">
        <v>0</v>
      </c>
      <c r="M54" s="12">
        <v>6</v>
      </c>
      <c r="N54" s="12">
        <v>6</v>
      </c>
      <c r="O54" s="12">
        <v>0</v>
      </c>
      <c r="P54" s="12">
        <v>0</v>
      </c>
      <c r="Q54" s="12">
        <v>0</v>
      </c>
      <c r="R54" s="12">
        <v>0</v>
      </c>
      <c r="S54" s="13">
        <f t="shared" si="20"/>
        <v>155.02625570776254</v>
      </c>
      <c r="T54" s="12">
        <f t="shared" si="21"/>
        <v>0</v>
      </c>
      <c r="U54" s="18">
        <f t="shared" si="22"/>
        <v>155.02625570776254</v>
      </c>
    </row>
    <row r="55" spans="1:21" ht="13.5" customHeight="1">
      <c r="A55" s="36">
        <v>49</v>
      </c>
      <c r="B55" s="39" t="s">
        <v>227</v>
      </c>
      <c r="C55" s="14" t="s">
        <v>226</v>
      </c>
      <c r="D55" s="43" t="s">
        <v>68</v>
      </c>
      <c r="E55" s="12">
        <v>21</v>
      </c>
      <c r="F55" s="12">
        <v>4</v>
      </c>
      <c r="G55" s="12">
        <v>22</v>
      </c>
      <c r="H55" s="22">
        <f t="shared" si="16"/>
        <v>105</v>
      </c>
      <c r="I55" s="12">
        <f t="shared" si="17"/>
        <v>1.6666666666666667</v>
      </c>
      <c r="J55" s="12">
        <f t="shared" si="18"/>
        <v>0.3013698630136986</v>
      </c>
      <c r="K55" s="12">
        <f t="shared" si="19"/>
        <v>106.96803652968038</v>
      </c>
      <c r="L55" s="12">
        <v>0</v>
      </c>
      <c r="M55" s="12">
        <v>6</v>
      </c>
      <c r="N55" s="12">
        <v>6</v>
      </c>
      <c r="O55" s="12">
        <v>0</v>
      </c>
      <c r="P55" s="12">
        <v>0</v>
      </c>
      <c r="Q55" s="12">
        <v>0</v>
      </c>
      <c r="R55" s="12">
        <v>0</v>
      </c>
      <c r="S55" s="13">
        <f t="shared" si="20"/>
        <v>118.96803652968038</v>
      </c>
      <c r="T55" s="12">
        <f t="shared" si="21"/>
        <v>0</v>
      </c>
      <c r="U55" s="18">
        <f t="shared" si="22"/>
        <v>118.96803652968038</v>
      </c>
    </row>
    <row r="56" spans="1:21" ht="15" customHeight="1">
      <c r="A56" s="2">
        <v>50</v>
      </c>
      <c r="B56" s="42" t="s">
        <v>108</v>
      </c>
      <c r="C56" s="14" t="s">
        <v>109</v>
      </c>
      <c r="D56" s="14" t="s">
        <v>46</v>
      </c>
      <c r="E56" s="12">
        <v>20</v>
      </c>
      <c r="F56" s="12">
        <v>4</v>
      </c>
      <c r="G56" s="12">
        <v>15</v>
      </c>
      <c r="H56" s="22">
        <f t="shared" si="16"/>
        <v>100</v>
      </c>
      <c r="I56" s="12">
        <f t="shared" si="17"/>
        <v>1.6666666666666667</v>
      </c>
      <c r="J56" s="12">
        <f t="shared" si="18"/>
        <v>0.2054794520547945</v>
      </c>
      <c r="K56" s="12">
        <f t="shared" si="19"/>
        <v>101.87214611872146</v>
      </c>
      <c r="L56" s="12">
        <v>0</v>
      </c>
      <c r="M56" s="12">
        <v>6</v>
      </c>
      <c r="N56" s="12">
        <v>6</v>
      </c>
      <c r="O56" s="12">
        <v>0</v>
      </c>
      <c r="P56" s="12">
        <v>15</v>
      </c>
      <c r="Q56" s="12">
        <v>0</v>
      </c>
      <c r="R56" s="12">
        <v>0</v>
      </c>
      <c r="S56" s="13">
        <f t="shared" si="20"/>
        <v>113.87214611872146</v>
      </c>
      <c r="T56" s="12">
        <f t="shared" si="21"/>
        <v>15</v>
      </c>
      <c r="U56" s="18">
        <f t="shared" si="22"/>
        <v>98.87214611872146</v>
      </c>
    </row>
    <row r="57" spans="1:21" ht="12" customHeight="1">
      <c r="A57" s="2">
        <v>51</v>
      </c>
      <c r="B57" s="42" t="s">
        <v>87</v>
      </c>
      <c r="C57" s="72" t="s">
        <v>88</v>
      </c>
      <c r="D57" s="14" t="s">
        <v>46</v>
      </c>
      <c r="E57" s="12">
        <v>11</v>
      </c>
      <c r="F57" s="12">
        <v>2</v>
      </c>
      <c r="G57" s="12">
        <v>4</v>
      </c>
      <c r="H57" s="22">
        <f t="shared" si="16"/>
        <v>55</v>
      </c>
      <c r="I57" s="12">
        <f t="shared" si="17"/>
        <v>0.8333333333333334</v>
      </c>
      <c r="J57" s="12">
        <f t="shared" si="18"/>
        <v>0.0547945205479452</v>
      </c>
      <c r="K57" s="12">
        <f t="shared" si="19"/>
        <v>55.88812785388128</v>
      </c>
      <c r="L57" s="12">
        <v>0</v>
      </c>
      <c r="M57" s="12">
        <v>6</v>
      </c>
      <c r="N57" s="12">
        <v>6</v>
      </c>
      <c r="O57" s="12">
        <v>0</v>
      </c>
      <c r="P57" s="12">
        <v>15</v>
      </c>
      <c r="Q57" s="12">
        <v>0</v>
      </c>
      <c r="R57" s="12">
        <v>0</v>
      </c>
      <c r="S57" s="13">
        <f t="shared" si="20"/>
        <v>67.88812785388129</v>
      </c>
      <c r="T57" s="12">
        <f t="shared" si="21"/>
        <v>15</v>
      </c>
      <c r="U57" s="18">
        <f t="shared" si="22"/>
        <v>52.88812785388129</v>
      </c>
    </row>
    <row r="58" spans="1:21" ht="6" customHeight="1" hidden="1">
      <c r="A58" s="2">
        <v>7</v>
      </c>
      <c r="B58" s="14" t="s">
        <v>47</v>
      </c>
      <c r="C58" s="14" t="s">
        <v>48</v>
      </c>
      <c r="D58" s="14" t="s">
        <v>46</v>
      </c>
      <c r="E58" s="12">
        <v>7</v>
      </c>
      <c r="F58" s="12">
        <v>2</v>
      </c>
      <c r="G58" s="12">
        <v>12</v>
      </c>
      <c r="H58" s="22">
        <f t="shared" si="16"/>
        <v>35</v>
      </c>
      <c r="I58" s="12">
        <f t="shared" si="17"/>
        <v>0.8333333333333334</v>
      </c>
      <c r="J58" s="12">
        <f t="shared" si="18"/>
        <v>0.1643835616438356</v>
      </c>
      <c r="K58" s="12">
        <f t="shared" si="19"/>
        <v>35.997716894977174</v>
      </c>
      <c r="L58" s="12">
        <v>0</v>
      </c>
      <c r="M58" s="12">
        <v>0</v>
      </c>
      <c r="N58" s="12">
        <v>0</v>
      </c>
      <c r="O58" s="12">
        <v>0</v>
      </c>
      <c r="P58" s="12">
        <v>15</v>
      </c>
      <c r="Q58" s="12">
        <v>0</v>
      </c>
      <c r="R58" s="12">
        <v>0</v>
      </c>
      <c r="S58" s="13">
        <f t="shared" si="20"/>
        <v>35.997716894977174</v>
      </c>
      <c r="T58" s="12">
        <f t="shared" si="21"/>
        <v>15</v>
      </c>
      <c r="U58" s="18">
        <f t="shared" si="22"/>
        <v>20.997716894977174</v>
      </c>
    </row>
    <row r="59" spans="1:21" ht="37.5" customHeight="1">
      <c r="A59" s="150" t="s">
        <v>33</v>
      </c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2"/>
    </row>
    <row r="60" spans="1:21" ht="12.75" customHeight="1">
      <c r="A60" s="2"/>
      <c r="B60" s="2"/>
      <c r="C60" s="2"/>
      <c r="D60" s="2"/>
      <c r="E60" s="143" t="s">
        <v>0</v>
      </c>
      <c r="F60" s="143"/>
      <c r="G60" s="143"/>
      <c r="H60" s="33"/>
      <c r="I60" s="33"/>
      <c r="J60" s="33"/>
      <c r="K60" s="33"/>
      <c r="L60" s="144" t="s">
        <v>1</v>
      </c>
      <c r="M60" s="144"/>
      <c r="N60" s="2"/>
      <c r="O60" s="2"/>
      <c r="P60" s="154" t="s">
        <v>2</v>
      </c>
      <c r="Q60" s="155"/>
      <c r="R60" s="2"/>
      <c r="S60" s="2"/>
      <c r="T60" s="2"/>
      <c r="U60" s="2"/>
    </row>
    <row r="61" spans="1:21" ht="12.75" customHeight="1">
      <c r="A61" s="29" t="s">
        <v>3</v>
      </c>
      <c r="B61" s="32" t="s">
        <v>4</v>
      </c>
      <c r="C61" s="28" t="s">
        <v>5</v>
      </c>
      <c r="D61" s="25" t="s">
        <v>28</v>
      </c>
      <c r="E61" s="3" t="s">
        <v>6</v>
      </c>
      <c r="F61" s="3" t="s">
        <v>7</v>
      </c>
      <c r="G61" s="3" t="s">
        <v>8</v>
      </c>
      <c r="H61" s="4" t="s">
        <v>9</v>
      </c>
      <c r="I61" s="4" t="s">
        <v>10</v>
      </c>
      <c r="J61" s="4" t="s">
        <v>11</v>
      </c>
      <c r="K61" s="5" t="s">
        <v>12</v>
      </c>
      <c r="L61" s="6" t="s">
        <v>13</v>
      </c>
      <c r="M61" s="7" t="s">
        <v>14</v>
      </c>
      <c r="N61" s="23" t="s">
        <v>15</v>
      </c>
      <c r="O61" s="37" t="s">
        <v>36</v>
      </c>
      <c r="P61" s="6" t="s">
        <v>17</v>
      </c>
      <c r="Q61" s="7" t="s">
        <v>18</v>
      </c>
      <c r="R61" s="9" t="s">
        <v>19</v>
      </c>
      <c r="S61" s="10" t="s">
        <v>20</v>
      </c>
      <c r="T61" s="6" t="s">
        <v>21</v>
      </c>
      <c r="U61" s="7" t="s">
        <v>22</v>
      </c>
    </row>
    <row r="62" spans="1:21" ht="12" customHeight="1">
      <c r="A62" s="2">
        <v>1</v>
      </c>
      <c r="B62" s="14" t="s">
        <v>211</v>
      </c>
      <c r="C62" s="14" t="s">
        <v>212</v>
      </c>
      <c r="D62" s="54" t="s">
        <v>27</v>
      </c>
      <c r="E62" s="12">
        <v>13</v>
      </c>
      <c r="F62" s="12">
        <v>10</v>
      </c>
      <c r="G62" s="12">
        <v>14</v>
      </c>
      <c r="H62" s="12">
        <f>SUM(E62*5)</f>
        <v>65</v>
      </c>
      <c r="I62" s="12">
        <f>SUM(F62*5/12)</f>
        <v>4.166666666666667</v>
      </c>
      <c r="J62" s="12">
        <f>SUM(G62*5/365)</f>
        <v>0.1917808219178082</v>
      </c>
      <c r="K62" s="12">
        <f>SUM(H62:J62)</f>
        <v>69.35844748858447</v>
      </c>
      <c r="L62" s="12">
        <v>0</v>
      </c>
      <c r="M62" s="12">
        <v>6</v>
      </c>
      <c r="N62" s="12">
        <v>6</v>
      </c>
      <c r="O62" s="12">
        <v>0</v>
      </c>
      <c r="P62" s="12">
        <v>15</v>
      </c>
      <c r="Q62" s="12">
        <v>0</v>
      </c>
      <c r="R62" s="12">
        <v>0</v>
      </c>
      <c r="S62" s="13">
        <f>SUM(K62,M62,N62,O62,Q62,R62)</f>
        <v>81.35844748858447</v>
      </c>
      <c r="T62" s="12">
        <f>SUM(L62,P62)</f>
        <v>15</v>
      </c>
      <c r="U62" s="18">
        <f>SUM(S62-T62)</f>
        <v>66.35844748858447</v>
      </c>
    </row>
    <row r="63" spans="1:21" ht="12.75">
      <c r="A63" s="25"/>
      <c r="B63" s="26"/>
      <c r="C63" s="26"/>
      <c r="D63" s="59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7"/>
      <c r="T63" s="25"/>
      <c r="U63" s="30"/>
    </row>
    <row r="64" spans="1:21" ht="25.5">
      <c r="A64" s="61">
        <v>1</v>
      </c>
      <c r="B64" s="14" t="s">
        <v>110</v>
      </c>
      <c r="C64" s="14" t="s">
        <v>217</v>
      </c>
      <c r="D64" s="54" t="s">
        <v>215</v>
      </c>
      <c r="E64" s="12">
        <v>36</v>
      </c>
      <c r="F64" s="12">
        <v>2</v>
      </c>
      <c r="G64" s="12">
        <v>3</v>
      </c>
      <c r="H64" s="12">
        <f aca="true" t="shared" si="23" ref="H64:H69">SUM(E64*5)</f>
        <v>180</v>
      </c>
      <c r="I64" s="12">
        <f aca="true" t="shared" si="24" ref="I64:I69">SUM(F64*5/12)</f>
        <v>0.8333333333333334</v>
      </c>
      <c r="J64" s="12">
        <f aca="true" t="shared" si="25" ref="J64:J69">SUM(G64*5/365)</f>
        <v>0.0410958904109589</v>
      </c>
      <c r="K64" s="12">
        <f aca="true" t="shared" si="26" ref="K64:K69">SUM(H64:J64)</f>
        <v>180.8744292237443</v>
      </c>
      <c r="L64" s="12">
        <v>0</v>
      </c>
      <c r="M64" s="12">
        <v>6</v>
      </c>
      <c r="N64" s="12">
        <v>6</v>
      </c>
      <c r="O64" s="12">
        <v>0</v>
      </c>
      <c r="P64" s="12">
        <v>15</v>
      </c>
      <c r="Q64" s="12">
        <v>0</v>
      </c>
      <c r="R64" s="12">
        <v>0</v>
      </c>
      <c r="S64" s="13">
        <f aca="true" t="shared" si="27" ref="S64:S69">SUM(K64,M64,N64,O64,Q64,R64)</f>
        <v>192.8744292237443</v>
      </c>
      <c r="T64" s="12">
        <f>SUM(L64,P64)</f>
        <v>15</v>
      </c>
      <c r="U64" s="13">
        <f aca="true" t="shared" si="28" ref="U64:U69">SUM(S64-T64)</f>
        <v>177.8744292237443</v>
      </c>
    </row>
    <row r="65" spans="1:21" ht="25.5">
      <c r="A65" s="12">
        <v>2</v>
      </c>
      <c r="B65" s="14" t="s">
        <v>228</v>
      </c>
      <c r="C65" s="14" t="s">
        <v>237</v>
      </c>
      <c r="D65" s="54" t="s">
        <v>215</v>
      </c>
      <c r="E65" s="12">
        <v>22</v>
      </c>
      <c r="F65" s="12">
        <v>4</v>
      </c>
      <c r="G65" s="12">
        <v>24</v>
      </c>
      <c r="H65" s="22">
        <f t="shared" si="23"/>
        <v>110</v>
      </c>
      <c r="I65" s="12">
        <f t="shared" si="24"/>
        <v>1.6666666666666667</v>
      </c>
      <c r="J65" s="12">
        <f t="shared" si="25"/>
        <v>0.3287671232876712</v>
      </c>
      <c r="K65" s="12">
        <f t="shared" si="26"/>
        <v>111.99543378995435</v>
      </c>
      <c r="L65" s="12">
        <v>0</v>
      </c>
      <c r="M65" s="12">
        <v>6</v>
      </c>
      <c r="N65" s="12">
        <v>6</v>
      </c>
      <c r="O65" s="12">
        <v>0</v>
      </c>
      <c r="P65" s="12">
        <v>15</v>
      </c>
      <c r="Q65" s="12">
        <v>0</v>
      </c>
      <c r="R65" s="12">
        <v>0</v>
      </c>
      <c r="S65" s="13">
        <f t="shared" si="27"/>
        <v>123.99543378995435</v>
      </c>
      <c r="T65" s="12">
        <f>SUM(L65,P65)</f>
        <v>15</v>
      </c>
      <c r="U65" s="18">
        <f t="shared" si="28"/>
        <v>108.99543378995435</v>
      </c>
    </row>
    <row r="66" spans="1:21" ht="12" customHeight="1">
      <c r="A66" s="40">
        <v>1</v>
      </c>
      <c r="B66" s="14" t="s">
        <v>213</v>
      </c>
      <c r="C66" s="14" t="s">
        <v>214</v>
      </c>
      <c r="D66" s="54" t="s">
        <v>215</v>
      </c>
      <c r="E66" s="12">
        <v>14</v>
      </c>
      <c r="F66" s="12">
        <v>10</v>
      </c>
      <c r="G66" s="12">
        <v>10</v>
      </c>
      <c r="H66" s="22">
        <f t="shared" si="23"/>
        <v>70</v>
      </c>
      <c r="I66" s="12">
        <f t="shared" si="24"/>
        <v>4.166666666666667</v>
      </c>
      <c r="J66" s="12">
        <f t="shared" si="25"/>
        <v>0.136986301369863</v>
      </c>
      <c r="K66" s="12">
        <f t="shared" si="26"/>
        <v>74.30365296803653</v>
      </c>
      <c r="L66" s="12">
        <v>1</v>
      </c>
      <c r="M66" s="12">
        <v>0</v>
      </c>
      <c r="N66" s="12">
        <v>6</v>
      </c>
      <c r="O66" s="12">
        <v>0</v>
      </c>
      <c r="P66" s="12">
        <v>0</v>
      </c>
      <c r="Q66" s="12">
        <v>0</v>
      </c>
      <c r="R66" s="12">
        <v>0</v>
      </c>
      <c r="S66" s="13">
        <f t="shared" si="27"/>
        <v>80.30365296803653</v>
      </c>
      <c r="T66" s="12">
        <f>SUM(L66,P66)</f>
        <v>1</v>
      </c>
      <c r="U66" s="13">
        <f t="shared" si="28"/>
        <v>79.30365296803653</v>
      </c>
    </row>
    <row r="67" spans="1:21" ht="13.5" customHeight="1">
      <c r="A67" s="40">
        <v>2</v>
      </c>
      <c r="B67" s="14" t="s">
        <v>150</v>
      </c>
      <c r="C67" s="14" t="s">
        <v>218</v>
      </c>
      <c r="D67" s="54" t="s">
        <v>215</v>
      </c>
      <c r="E67" s="12">
        <v>13</v>
      </c>
      <c r="F67" s="12">
        <v>4</v>
      </c>
      <c r="G67" s="12">
        <v>23</v>
      </c>
      <c r="H67" s="22">
        <f t="shared" si="23"/>
        <v>65</v>
      </c>
      <c r="I67" s="12">
        <f t="shared" si="24"/>
        <v>1.6666666666666667</v>
      </c>
      <c r="J67" s="12">
        <f t="shared" si="25"/>
        <v>0.3150684931506849</v>
      </c>
      <c r="K67" s="12">
        <f t="shared" si="26"/>
        <v>66.98173515981736</v>
      </c>
      <c r="L67" s="12">
        <v>0</v>
      </c>
      <c r="M67" s="12">
        <v>6</v>
      </c>
      <c r="N67" s="12">
        <v>6</v>
      </c>
      <c r="O67" s="12">
        <v>0</v>
      </c>
      <c r="P67" s="12">
        <v>0</v>
      </c>
      <c r="Q67" s="12">
        <v>0</v>
      </c>
      <c r="R67" s="12">
        <v>0</v>
      </c>
      <c r="S67" s="13">
        <f t="shared" si="27"/>
        <v>78.98173515981736</v>
      </c>
      <c r="T67" s="12">
        <f>SUM(L67,P67)</f>
        <v>0</v>
      </c>
      <c r="U67" s="13">
        <f t="shared" si="28"/>
        <v>78.98173515981736</v>
      </c>
    </row>
    <row r="68" spans="1:21" ht="13.5" customHeight="1">
      <c r="A68" s="40">
        <v>3</v>
      </c>
      <c r="B68" s="14" t="s">
        <v>116</v>
      </c>
      <c r="C68" s="14" t="s">
        <v>216</v>
      </c>
      <c r="D68" s="54" t="s">
        <v>215</v>
      </c>
      <c r="E68" s="12">
        <v>13</v>
      </c>
      <c r="F68" s="12">
        <v>4</v>
      </c>
      <c r="G68" s="12">
        <v>0</v>
      </c>
      <c r="H68" s="22">
        <f t="shared" si="23"/>
        <v>65</v>
      </c>
      <c r="I68" s="12">
        <f t="shared" si="24"/>
        <v>1.6666666666666667</v>
      </c>
      <c r="J68" s="12">
        <f t="shared" si="25"/>
        <v>0</v>
      </c>
      <c r="K68" s="12">
        <f t="shared" si="26"/>
        <v>66.66666666666667</v>
      </c>
      <c r="L68" s="12">
        <v>0</v>
      </c>
      <c r="M68" s="12">
        <v>6</v>
      </c>
      <c r="N68" s="12">
        <v>6</v>
      </c>
      <c r="O68" s="12">
        <v>0</v>
      </c>
      <c r="P68" s="12">
        <v>15</v>
      </c>
      <c r="Q68" s="12">
        <v>0</v>
      </c>
      <c r="R68" s="12">
        <v>0</v>
      </c>
      <c r="S68" s="13">
        <f t="shared" si="27"/>
        <v>78.66666666666667</v>
      </c>
      <c r="T68" s="12">
        <f>SUM(L68,P68)</f>
        <v>15</v>
      </c>
      <c r="U68" s="18">
        <f t="shared" si="28"/>
        <v>63.66666666666667</v>
      </c>
    </row>
    <row r="69" spans="1:21" ht="12.75">
      <c r="A69" s="12">
        <v>4</v>
      </c>
      <c r="B69" s="14" t="s">
        <v>238</v>
      </c>
      <c r="C69" s="14" t="s">
        <v>239</v>
      </c>
      <c r="D69" s="54" t="s">
        <v>215</v>
      </c>
      <c r="E69" s="12">
        <v>7</v>
      </c>
      <c r="F69" s="12">
        <v>4</v>
      </c>
      <c r="G69" s="12">
        <v>7</v>
      </c>
      <c r="H69" s="22">
        <f t="shared" si="23"/>
        <v>35</v>
      </c>
      <c r="I69" s="12">
        <f t="shared" si="24"/>
        <v>1.6666666666666667</v>
      </c>
      <c r="J69" s="12">
        <f t="shared" si="25"/>
        <v>0.0958904109589041</v>
      </c>
      <c r="K69" s="12">
        <f t="shared" si="26"/>
        <v>36.762557077625566</v>
      </c>
      <c r="L69" s="12">
        <v>0</v>
      </c>
      <c r="M69" s="12">
        <v>6</v>
      </c>
      <c r="N69" s="12">
        <v>3</v>
      </c>
      <c r="O69" s="12">
        <v>0</v>
      </c>
      <c r="P69" s="12">
        <v>15</v>
      </c>
      <c r="Q69" s="12">
        <v>0</v>
      </c>
      <c r="R69" s="12">
        <v>0</v>
      </c>
      <c r="S69" s="13">
        <f t="shared" si="27"/>
        <v>45.762557077625566</v>
      </c>
      <c r="T69" s="12">
        <v>0</v>
      </c>
      <c r="U69" s="18">
        <f t="shared" si="28"/>
        <v>45.762557077625566</v>
      </c>
    </row>
    <row r="70" spans="1:21" ht="20.25">
      <c r="A70" s="12"/>
      <c r="B70" s="39"/>
      <c r="C70" s="51" t="s">
        <v>39</v>
      </c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12"/>
      <c r="Q70" s="12"/>
      <c r="R70" s="12"/>
      <c r="S70" s="13"/>
      <c r="T70" s="12"/>
      <c r="U70" s="18"/>
    </row>
    <row r="71" spans="1:21" ht="42.75" customHeight="1">
      <c r="A71" s="12"/>
      <c r="B71" s="14"/>
      <c r="C71" s="60"/>
      <c r="D71" s="62"/>
      <c r="E71" s="63"/>
      <c r="F71" s="63"/>
      <c r="G71" s="63"/>
      <c r="H71" s="64">
        <f>SUM(E71*5)</f>
        <v>0</v>
      </c>
      <c r="I71" s="63">
        <f>SUM(F71*5/12)</f>
        <v>0</v>
      </c>
      <c r="J71" s="63">
        <f>SUM(G71*5/365)</f>
        <v>0</v>
      </c>
      <c r="K71" s="63">
        <f>SUM(H71:J71)</f>
        <v>0</v>
      </c>
      <c r="L71" s="63">
        <v>0</v>
      </c>
      <c r="M71" s="12"/>
      <c r="N71" s="12">
        <v>0</v>
      </c>
      <c r="O71" s="12">
        <v>0</v>
      </c>
      <c r="P71" s="12"/>
      <c r="Q71" s="12">
        <v>0</v>
      </c>
      <c r="R71" s="12"/>
      <c r="S71" s="13"/>
      <c r="T71" s="12"/>
      <c r="U71" s="13"/>
    </row>
    <row r="72" spans="2:3" ht="12.75">
      <c r="B72" s="139" t="s">
        <v>30</v>
      </c>
      <c r="C72" s="139"/>
    </row>
    <row r="73" spans="2:3" ht="12.75">
      <c r="B73" t="s">
        <v>29</v>
      </c>
      <c r="C73" s="81" t="s">
        <v>279</v>
      </c>
    </row>
    <row r="74" spans="2:3" ht="12.75">
      <c r="B74" s="31" t="s">
        <v>50</v>
      </c>
      <c r="C74" s="81" t="s">
        <v>280</v>
      </c>
    </row>
    <row r="75" spans="2:3" ht="12.75">
      <c r="B75" s="31" t="s">
        <v>31</v>
      </c>
      <c r="C75" s="81" t="s">
        <v>281</v>
      </c>
    </row>
    <row r="76" ht="12.75">
      <c r="B76" s="31" t="s">
        <v>32</v>
      </c>
    </row>
    <row r="77" spans="2:3" ht="12.75">
      <c r="B77" s="81" t="s">
        <v>278</v>
      </c>
      <c r="C77" s="31"/>
    </row>
    <row r="78" spans="2:21" ht="12.75">
      <c r="B78" s="149" t="s">
        <v>42</v>
      </c>
      <c r="C78" s="149"/>
      <c r="E78" t="s">
        <v>42</v>
      </c>
      <c r="G78" s="140"/>
      <c r="H78" s="140"/>
      <c r="I78" s="140"/>
      <c r="J78" s="140"/>
      <c r="L78" s="140" t="s">
        <v>42</v>
      </c>
      <c r="M78" s="140"/>
      <c r="N78" s="140"/>
      <c r="O78" s="140"/>
      <c r="R78" s="140" t="s">
        <v>42</v>
      </c>
      <c r="S78" s="140"/>
      <c r="T78" s="140"/>
      <c r="U78" s="140"/>
    </row>
    <row r="79" spans="2:21" ht="12" customHeight="1">
      <c r="B79" s="139" t="s">
        <v>42</v>
      </c>
      <c r="C79" s="140"/>
      <c r="D79" s="140" t="s">
        <v>53</v>
      </c>
      <c r="E79" s="140"/>
      <c r="F79" s="140"/>
      <c r="G79" s="140"/>
      <c r="H79" s="140"/>
      <c r="I79" s="140"/>
      <c r="J79" s="140"/>
      <c r="L79" s="139" t="s">
        <v>42</v>
      </c>
      <c r="M79" s="140"/>
      <c r="N79" s="140"/>
      <c r="O79" s="140"/>
      <c r="R79" s="139" t="s">
        <v>42</v>
      </c>
      <c r="S79" s="140"/>
      <c r="T79" s="140"/>
      <c r="U79" s="140"/>
    </row>
    <row r="80" spans="2:21" ht="12.75">
      <c r="B80" s="139" t="s">
        <v>42</v>
      </c>
      <c r="C80" s="140"/>
      <c r="D80" s="157" t="s">
        <v>42</v>
      </c>
      <c r="E80" s="157"/>
      <c r="F80" s="157"/>
      <c r="G80" s="157"/>
      <c r="H80" s="157"/>
      <c r="I80" s="157"/>
      <c r="J80" s="157"/>
      <c r="L80" s="140" t="s">
        <v>42</v>
      </c>
      <c r="M80" s="140"/>
      <c r="N80" s="140"/>
      <c r="O80" s="140"/>
      <c r="R80" s="140" t="s">
        <v>42</v>
      </c>
      <c r="S80" s="140"/>
      <c r="T80" s="140"/>
      <c r="U80" s="140"/>
    </row>
    <row r="83" spans="2:21" ht="12.75">
      <c r="B83" s="149"/>
      <c r="C83" s="149"/>
      <c r="G83" s="140"/>
      <c r="H83" s="140"/>
      <c r="I83" s="140"/>
      <c r="J83" s="140"/>
      <c r="L83" s="140"/>
      <c r="M83" s="140"/>
      <c r="N83" s="140"/>
      <c r="O83" s="140"/>
      <c r="R83" s="140"/>
      <c r="S83" s="140"/>
      <c r="T83" s="140"/>
      <c r="U83" s="140"/>
    </row>
    <row r="84" spans="2:21" ht="12.75">
      <c r="B84" s="139"/>
      <c r="C84" s="140"/>
      <c r="D84" s="156"/>
      <c r="E84" s="140"/>
      <c r="F84" s="140"/>
      <c r="G84" s="140"/>
      <c r="H84" s="140"/>
      <c r="I84" s="140"/>
      <c r="J84" s="140"/>
      <c r="L84" s="156"/>
      <c r="M84" s="140"/>
      <c r="N84" s="140"/>
      <c r="O84" s="140"/>
      <c r="R84" s="139"/>
      <c r="S84" s="140"/>
      <c r="T84" s="140"/>
      <c r="U84" s="140"/>
    </row>
    <row r="85" spans="2:21" ht="12.75">
      <c r="B85" s="139"/>
      <c r="C85" s="140"/>
      <c r="D85" s="158"/>
      <c r="E85" s="157"/>
      <c r="F85" s="157"/>
      <c r="G85" s="157"/>
      <c r="H85" s="157"/>
      <c r="I85" s="157"/>
      <c r="J85" s="157"/>
      <c r="L85" s="156"/>
      <c r="M85" s="140"/>
      <c r="N85" s="140"/>
      <c r="O85" s="140"/>
      <c r="R85" s="140"/>
      <c r="S85" s="140"/>
      <c r="T85" s="140"/>
      <c r="U85" s="140"/>
    </row>
    <row r="86" spans="2:21" ht="12.75">
      <c r="B86" s="139"/>
      <c r="C86" s="140"/>
      <c r="D86" s="140"/>
      <c r="E86" s="140"/>
      <c r="F86" s="140"/>
      <c r="G86" s="140"/>
      <c r="H86" s="140"/>
      <c r="I86" s="140"/>
      <c r="J86" s="140"/>
      <c r="L86" s="156"/>
      <c r="M86" s="140"/>
      <c r="N86" s="140"/>
      <c r="O86" s="140"/>
      <c r="R86" s="156"/>
      <c r="S86" s="140"/>
      <c r="T86" s="140"/>
      <c r="U86" s="140"/>
    </row>
    <row r="87" spans="2:21" ht="12.75" customHeight="1">
      <c r="B87" s="139"/>
      <c r="C87" s="140"/>
      <c r="D87" s="157"/>
      <c r="E87" s="157"/>
      <c r="F87" s="157"/>
      <c r="G87" s="157"/>
      <c r="H87" s="157"/>
      <c r="I87" s="157"/>
      <c r="J87" s="157"/>
      <c r="L87" s="140"/>
      <c r="M87" s="140"/>
      <c r="N87" s="140"/>
      <c r="O87" s="140"/>
      <c r="R87" s="140"/>
      <c r="S87" s="140"/>
      <c r="T87" s="140"/>
      <c r="U87" s="140"/>
    </row>
    <row r="88" ht="12.75" customHeight="1"/>
    <row r="100" ht="12.75" customHeight="1"/>
    <row r="120" ht="12" customHeight="1"/>
    <row r="123" ht="12.75" customHeight="1"/>
    <row r="128" ht="12" customHeight="1"/>
    <row r="129" ht="12" customHeight="1"/>
    <row r="131" ht="13.5" customHeight="1"/>
  </sheetData>
  <sheetProtection/>
  <mergeCells count="47">
    <mergeCell ref="B87:C87"/>
    <mergeCell ref="D86:J86"/>
    <mergeCell ref="B80:C80"/>
    <mergeCell ref="D80:J80"/>
    <mergeCell ref="B83:C83"/>
    <mergeCell ref="R83:U83"/>
    <mergeCell ref="D85:J85"/>
    <mergeCell ref="L85:O85"/>
    <mergeCell ref="D84:J84"/>
    <mergeCell ref="R86:U86"/>
    <mergeCell ref="R78:U78"/>
    <mergeCell ref="B79:C79"/>
    <mergeCell ref="D79:J79"/>
    <mergeCell ref="L79:O79"/>
    <mergeCell ref="R79:U79"/>
    <mergeCell ref="R87:U87"/>
    <mergeCell ref="L84:O84"/>
    <mergeCell ref="D87:J87"/>
    <mergeCell ref="L87:O87"/>
    <mergeCell ref="L86:O86"/>
    <mergeCell ref="A59:U59"/>
    <mergeCell ref="L60:M60"/>
    <mergeCell ref="A14:U14"/>
    <mergeCell ref="P60:Q60"/>
    <mergeCell ref="P15:Q15"/>
    <mergeCell ref="E15:G15"/>
    <mergeCell ref="L15:M15"/>
    <mergeCell ref="E60:G60"/>
    <mergeCell ref="L83:O83"/>
    <mergeCell ref="B72:C72"/>
    <mergeCell ref="B86:C86"/>
    <mergeCell ref="B84:C84"/>
    <mergeCell ref="B78:C78"/>
    <mergeCell ref="G78:J78"/>
    <mergeCell ref="L78:O78"/>
    <mergeCell ref="L80:O80"/>
    <mergeCell ref="B85:C85"/>
    <mergeCell ref="R84:U84"/>
    <mergeCell ref="B13:U13"/>
    <mergeCell ref="R80:U80"/>
    <mergeCell ref="G83:J83"/>
    <mergeCell ref="R85:U85"/>
    <mergeCell ref="B1:U1"/>
    <mergeCell ref="E3:G3"/>
    <mergeCell ref="L3:M3"/>
    <mergeCell ref="P3:Q3"/>
    <mergeCell ref="B2:U2"/>
  </mergeCells>
  <printOptions/>
  <pageMargins left="0.64" right="0.52" top="0.82" bottom="0.78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86"/>
  <sheetViews>
    <sheetView workbookViewId="0" topLeftCell="A1">
      <selection activeCell="X18" sqref="X18"/>
    </sheetView>
  </sheetViews>
  <sheetFormatPr defaultColWidth="9.140625" defaultRowHeight="12.75"/>
  <cols>
    <col min="1" max="1" width="3.57421875" style="0" customWidth="1"/>
    <col min="2" max="2" width="23.421875" style="0" customWidth="1"/>
    <col min="3" max="3" width="18.140625" style="0" customWidth="1"/>
    <col min="4" max="4" width="9.7109375" style="0" customWidth="1"/>
    <col min="5" max="6" width="3.421875" style="0" customWidth="1"/>
    <col min="7" max="7" width="7.28125" style="0" customWidth="1"/>
    <col min="8" max="10" width="0.2890625" style="0" hidden="1" customWidth="1"/>
    <col min="11" max="11" width="6.28125" style="0" customWidth="1"/>
    <col min="12" max="12" width="6.28125" style="0" bestFit="1" customWidth="1"/>
    <col min="13" max="13" width="7.00390625" style="0" bestFit="1" customWidth="1"/>
    <col min="14" max="14" width="5.28125" style="0" customWidth="1"/>
    <col min="15" max="15" width="5.00390625" style="0" customWidth="1"/>
    <col min="16" max="16" width="4.421875" style="0" customWidth="1"/>
    <col min="17" max="17" width="5.421875" style="0" customWidth="1"/>
    <col min="18" max="18" width="5.57421875" style="0" customWidth="1"/>
    <col min="19" max="19" width="9.00390625" style="0" customWidth="1"/>
    <col min="20" max="20" width="5.28125" style="0" customWidth="1"/>
    <col min="21" max="21" width="8.28125" style="0" customWidth="1"/>
    <col min="27" max="27" width="11.00390625" style="0" bestFit="1" customWidth="1"/>
    <col min="28" max="28" width="12.00390625" style="0" bestFit="1" customWidth="1"/>
  </cols>
  <sheetData>
    <row r="1" spans="1:21" ht="20.25">
      <c r="A1" s="150" t="s">
        <v>251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2"/>
    </row>
    <row r="2" spans="1:21" ht="20.25" customHeight="1">
      <c r="A2" s="153" t="s">
        <v>26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</row>
    <row r="3" spans="1:21" ht="12.75">
      <c r="A3" s="2"/>
      <c r="B3" s="2"/>
      <c r="C3" s="2"/>
      <c r="D3" s="2"/>
      <c r="E3" s="143" t="s">
        <v>0</v>
      </c>
      <c r="F3" s="143"/>
      <c r="G3" s="143"/>
      <c r="H3" s="33"/>
      <c r="I3" s="33"/>
      <c r="J3" s="33"/>
      <c r="K3" s="33"/>
      <c r="L3" s="144" t="s">
        <v>1</v>
      </c>
      <c r="M3" s="144"/>
      <c r="N3" s="2"/>
      <c r="O3" s="2"/>
      <c r="P3" s="169" t="s">
        <v>2</v>
      </c>
      <c r="Q3" s="169"/>
      <c r="R3" s="2"/>
      <c r="S3" s="2"/>
      <c r="T3" s="2"/>
      <c r="U3" s="2"/>
    </row>
    <row r="4" spans="1:28" ht="25.5" customHeight="1">
      <c r="A4" s="11" t="s">
        <v>3</v>
      </c>
      <c r="B4" s="2" t="s">
        <v>4</v>
      </c>
      <c r="C4" s="2" t="s">
        <v>5</v>
      </c>
      <c r="D4" s="2" t="s">
        <v>28</v>
      </c>
      <c r="E4" s="3" t="s">
        <v>6</v>
      </c>
      <c r="F4" s="3" t="s">
        <v>7</v>
      </c>
      <c r="G4" s="3" t="s">
        <v>8</v>
      </c>
      <c r="H4" s="4" t="s">
        <v>9</v>
      </c>
      <c r="I4" s="4" t="s">
        <v>10</v>
      </c>
      <c r="J4" s="4" t="s">
        <v>11</v>
      </c>
      <c r="K4" s="5" t="s">
        <v>12</v>
      </c>
      <c r="L4" s="6" t="s">
        <v>13</v>
      </c>
      <c r="M4" s="7" t="s">
        <v>14</v>
      </c>
      <c r="N4" s="23" t="s">
        <v>15</v>
      </c>
      <c r="O4" s="8" t="s">
        <v>16</v>
      </c>
      <c r="P4" s="6" t="s">
        <v>17</v>
      </c>
      <c r="Q4" s="7" t="s">
        <v>18</v>
      </c>
      <c r="R4" s="9" t="s">
        <v>19</v>
      </c>
      <c r="S4" s="10" t="s">
        <v>20</v>
      </c>
      <c r="T4" s="6" t="s">
        <v>21</v>
      </c>
      <c r="U4" s="7" t="s">
        <v>22</v>
      </c>
      <c r="AA4" s="69"/>
      <c r="AB4" s="70"/>
    </row>
    <row r="5" spans="1:28" ht="15" customHeight="1">
      <c r="A5" s="2">
        <v>1</v>
      </c>
      <c r="B5" s="39" t="s">
        <v>145</v>
      </c>
      <c r="C5" s="14" t="s">
        <v>41</v>
      </c>
      <c r="D5" s="66" t="s">
        <v>77</v>
      </c>
      <c r="E5" s="12">
        <v>32</v>
      </c>
      <c r="F5" s="12">
        <v>2</v>
      </c>
      <c r="G5" s="12">
        <v>26</v>
      </c>
      <c r="H5" s="22">
        <f>SUM(E5*5)</f>
        <v>160</v>
      </c>
      <c r="I5" s="12">
        <f>SUM(F5*5/12)</f>
        <v>0.8333333333333334</v>
      </c>
      <c r="J5" s="12">
        <f>SUM(G5*5/365)</f>
        <v>0.3561643835616438</v>
      </c>
      <c r="K5" s="12">
        <f>SUM(H5:J5)</f>
        <v>161.18949771689498</v>
      </c>
      <c r="L5" s="12">
        <v>0</v>
      </c>
      <c r="M5" s="12">
        <v>6</v>
      </c>
      <c r="N5" s="12">
        <v>3</v>
      </c>
      <c r="O5" s="12">
        <v>0</v>
      </c>
      <c r="P5" s="12">
        <v>0</v>
      </c>
      <c r="Q5" s="12">
        <v>0</v>
      </c>
      <c r="R5" s="12">
        <v>0</v>
      </c>
      <c r="S5" s="13">
        <f>SUM(K5,M5,N5,O5,Q5,R5)</f>
        <v>170.18949771689498</v>
      </c>
      <c r="T5" s="12">
        <f>SUM(L5,P5)</f>
        <v>0</v>
      </c>
      <c r="U5" s="18">
        <f>SUM(S5-T5)</f>
        <v>170.18949771689498</v>
      </c>
      <c r="AA5" t="s">
        <v>42</v>
      </c>
      <c r="AB5" t="s">
        <v>42</v>
      </c>
    </row>
    <row r="6" spans="1:21" ht="15" customHeight="1">
      <c r="A6" s="2">
        <v>2</v>
      </c>
      <c r="B6" s="39" t="s">
        <v>198</v>
      </c>
      <c r="C6" s="14" t="s">
        <v>41</v>
      </c>
      <c r="D6" s="66" t="s">
        <v>77</v>
      </c>
      <c r="E6" s="12">
        <v>5</v>
      </c>
      <c r="F6" s="12">
        <v>4</v>
      </c>
      <c r="G6" s="12">
        <v>21</v>
      </c>
      <c r="H6" s="22">
        <f>SUM(E6*5)</f>
        <v>25</v>
      </c>
      <c r="I6" s="12">
        <f>SUM(F6*5/12)</f>
        <v>1.6666666666666667</v>
      </c>
      <c r="J6" s="12">
        <f>SUM(G6*5/365)</f>
        <v>0.2876712328767123</v>
      </c>
      <c r="K6" s="12">
        <f>SUM(H6:J6)</f>
        <v>26.95433789954338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3">
        <f>SUM(K6,M6,N6,O6,Q6,R6)</f>
        <v>26.95433789954338</v>
      </c>
      <c r="T6" s="12">
        <f>SUM(L6,P6)</f>
        <v>0</v>
      </c>
      <c r="U6" s="18">
        <f>SUM(S6-T6)</f>
        <v>26.95433789954338</v>
      </c>
    </row>
    <row r="7" spans="1:21" ht="15" customHeight="1">
      <c r="A7" s="2">
        <v>3</v>
      </c>
      <c r="B7" s="39" t="s">
        <v>58</v>
      </c>
      <c r="C7" s="14" t="s">
        <v>41</v>
      </c>
      <c r="D7" s="66" t="s">
        <v>37</v>
      </c>
      <c r="E7" s="12">
        <v>4</v>
      </c>
      <c r="F7" s="12">
        <v>2</v>
      </c>
      <c r="G7" s="12">
        <v>1</v>
      </c>
      <c r="H7" s="22">
        <f>SUM(E7*5)</f>
        <v>20</v>
      </c>
      <c r="I7" s="12">
        <f>SUM(F7*5/12)</f>
        <v>0.8333333333333334</v>
      </c>
      <c r="J7" s="12">
        <f>SUM(G7*5/365)</f>
        <v>0.0136986301369863</v>
      </c>
      <c r="K7" s="12">
        <f>SUM(H7:J7)</f>
        <v>20.847031963470318</v>
      </c>
      <c r="L7" s="12">
        <v>0</v>
      </c>
      <c r="M7" s="12">
        <v>0</v>
      </c>
      <c r="N7" s="12">
        <v>0</v>
      </c>
      <c r="O7" s="12">
        <v>1</v>
      </c>
      <c r="P7" s="12">
        <v>0</v>
      </c>
      <c r="Q7" s="12">
        <v>0</v>
      </c>
      <c r="R7" s="12">
        <v>0</v>
      </c>
      <c r="S7" s="13">
        <f>SUM(K7,M7,N7,O7,Q7,R7)</f>
        <v>21.847031963470318</v>
      </c>
      <c r="T7" s="12">
        <f>SUM(L7,P7)</f>
        <v>0</v>
      </c>
      <c r="U7" s="18">
        <f>SUM(S7-T7)</f>
        <v>21.847031963470318</v>
      </c>
    </row>
    <row r="8" spans="1:28" ht="24.75" customHeight="1">
      <c r="A8" s="150" t="s">
        <v>70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2"/>
      <c r="AA8" s="57"/>
      <c r="AB8" s="57"/>
    </row>
    <row r="9" spans="1:28" ht="13.5" customHeight="1">
      <c r="A9" s="36"/>
      <c r="C9" s="36"/>
      <c r="D9" s="36"/>
      <c r="E9" s="159" t="s">
        <v>0</v>
      </c>
      <c r="F9" s="160"/>
      <c r="G9" s="161"/>
      <c r="H9" s="1"/>
      <c r="I9" s="1"/>
      <c r="J9" s="1"/>
      <c r="K9" s="1"/>
      <c r="L9" s="162" t="s">
        <v>1</v>
      </c>
      <c r="M9" s="162"/>
      <c r="P9" s="163" t="s">
        <v>2</v>
      </c>
      <c r="Q9" s="163"/>
      <c r="AA9" t="s">
        <v>42</v>
      </c>
      <c r="AB9" t="s">
        <v>42</v>
      </c>
    </row>
    <row r="10" spans="1:21" ht="13.5" customHeight="1">
      <c r="A10" s="11" t="s">
        <v>3</v>
      </c>
      <c r="B10" s="35" t="s">
        <v>4</v>
      </c>
      <c r="C10" s="34" t="s">
        <v>5</v>
      </c>
      <c r="D10" s="16" t="s">
        <v>28</v>
      </c>
      <c r="E10" s="3" t="s">
        <v>6</v>
      </c>
      <c r="F10" s="3" t="s">
        <v>7</v>
      </c>
      <c r="G10" s="3" t="s">
        <v>8</v>
      </c>
      <c r="H10" s="21" t="s">
        <v>9</v>
      </c>
      <c r="I10" s="4" t="s">
        <v>10</v>
      </c>
      <c r="J10" s="4" t="s">
        <v>11</v>
      </c>
      <c r="K10" s="5" t="s">
        <v>12</v>
      </c>
      <c r="L10" s="6" t="s">
        <v>13</v>
      </c>
      <c r="M10" s="7" t="s">
        <v>14</v>
      </c>
      <c r="N10" s="23" t="s">
        <v>15</v>
      </c>
      <c r="O10" s="8" t="s">
        <v>16</v>
      </c>
      <c r="P10" s="6" t="s">
        <v>17</v>
      </c>
      <c r="Q10" s="7" t="s">
        <v>18</v>
      </c>
      <c r="R10" s="9" t="s">
        <v>19</v>
      </c>
      <c r="S10" s="10" t="s">
        <v>20</v>
      </c>
      <c r="T10" s="6" t="s">
        <v>21</v>
      </c>
      <c r="U10" s="7" t="s">
        <v>22</v>
      </c>
    </row>
    <row r="11" spans="1:21" ht="14.25" customHeight="1">
      <c r="A11" s="2">
        <v>4</v>
      </c>
      <c r="B11" s="39" t="s">
        <v>193</v>
      </c>
      <c r="C11" s="14" t="s">
        <v>194</v>
      </c>
      <c r="D11" s="66" t="s">
        <v>68</v>
      </c>
      <c r="E11" s="12">
        <v>28</v>
      </c>
      <c r="F11" s="12">
        <v>0</v>
      </c>
      <c r="G11" s="12">
        <v>26</v>
      </c>
      <c r="H11" s="22">
        <f aca="true" t="shared" si="0" ref="H11:H46">SUM(E11*5)</f>
        <v>140</v>
      </c>
      <c r="I11" s="12">
        <f aca="true" t="shared" si="1" ref="I11:I46">SUM(F11*5/12)</f>
        <v>0</v>
      </c>
      <c r="J11" s="12">
        <f aca="true" t="shared" si="2" ref="J11:J46">SUM(G11*5/365)</f>
        <v>0.3561643835616438</v>
      </c>
      <c r="K11" s="12">
        <f aca="true" t="shared" si="3" ref="K11:K46">SUM(H11:J11)</f>
        <v>140.35616438356163</v>
      </c>
      <c r="L11" s="12">
        <v>0</v>
      </c>
      <c r="M11" s="12">
        <v>6</v>
      </c>
      <c r="N11" s="12">
        <v>6</v>
      </c>
      <c r="O11" s="12">
        <v>0</v>
      </c>
      <c r="P11" s="12">
        <v>15</v>
      </c>
      <c r="Q11" s="12">
        <v>0</v>
      </c>
      <c r="R11" s="12">
        <v>0</v>
      </c>
      <c r="S11" s="13">
        <f aca="true" t="shared" si="4" ref="S11:S35">SUM(K11,M11,N11,O11,Q11,R11)</f>
        <v>152.35616438356163</v>
      </c>
      <c r="T11" s="12">
        <f aca="true" t="shared" si="5" ref="T11:T35">SUM(L11,P11)</f>
        <v>15</v>
      </c>
      <c r="U11" s="18">
        <f aca="true" t="shared" si="6" ref="U11:U35">SUM(S11-T11)</f>
        <v>137.35616438356163</v>
      </c>
    </row>
    <row r="12" spans="1:21" ht="14.25" customHeight="1">
      <c r="A12" s="2">
        <v>5</v>
      </c>
      <c r="B12" s="39" t="s">
        <v>174</v>
      </c>
      <c r="C12" s="14" t="s">
        <v>149</v>
      </c>
      <c r="D12" s="66" t="s">
        <v>68</v>
      </c>
      <c r="E12" s="12">
        <v>23</v>
      </c>
      <c r="F12" s="12">
        <v>2</v>
      </c>
      <c r="G12" s="12">
        <v>23</v>
      </c>
      <c r="H12" s="22">
        <f t="shared" si="0"/>
        <v>115</v>
      </c>
      <c r="I12" s="12">
        <f t="shared" si="1"/>
        <v>0.8333333333333334</v>
      </c>
      <c r="J12" s="12">
        <f t="shared" si="2"/>
        <v>0.3150684931506849</v>
      </c>
      <c r="K12" s="12">
        <f t="shared" si="3"/>
        <v>116.14840182648402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3">
        <f t="shared" si="4"/>
        <v>116.14840182648402</v>
      </c>
      <c r="T12" s="12">
        <f t="shared" si="5"/>
        <v>0</v>
      </c>
      <c r="U12" s="18">
        <f t="shared" si="6"/>
        <v>116.14840182648402</v>
      </c>
    </row>
    <row r="13" spans="1:64" ht="14.25" customHeight="1">
      <c r="A13" s="2">
        <v>6</v>
      </c>
      <c r="B13" s="39" t="s">
        <v>164</v>
      </c>
      <c r="C13" s="14" t="s">
        <v>161</v>
      </c>
      <c r="D13" s="66" t="s">
        <v>165</v>
      </c>
      <c r="E13" s="12">
        <v>18</v>
      </c>
      <c r="F13" s="12">
        <v>11</v>
      </c>
      <c r="G13" s="12">
        <v>9</v>
      </c>
      <c r="H13" s="22">
        <f t="shared" si="0"/>
        <v>90</v>
      </c>
      <c r="I13" s="12">
        <f t="shared" si="1"/>
        <v>4.583333333333333</v>
      </c>
      <c r="J13" s="12">
        <f t="shared" si="2"/>
        <v>0.1232876712328767</v>
      </c>
      <c r="K13" s="12">
        <f t="shared" si="3"/>
        <v>94.7066210045662</v>
      </c>
      <c r="L13" s="12">
        <v>0</v>
      </c>
      <c r="M13" s="12">
        <v>6</v>
      </c>
      <c r="N13" s="12">
        <v>6</v>
      </c>
      <c r="O13" s="12">
        <v>0</v>
      </c>
      <c r="P13" s="12">
        <v>0</v>
      </c>
      <c r="Q13" s="12">
        <v>0</v>
      </c>
      <c r="R13" s="12">
        <v>0</v>
      </c>
      <c r="S13" s="13">
        <f t="shared" si="4"/>
        <v>106.7066210045662</v>
      </c>
      <c r="T13" s="12">
        <f t="shared" si="5"/>
        <v>0</v>
      </c>
      <c r="U13" s="18">
        <f t="shared" si="6"/>
        <v>106.7066210045662</v>
      </c>
      <c r="AG13" t="s">
        <v>42</v>
      </c>
      <c r="AT13" t="s">
        <v>53</v>
      </c>
      <c r="AU13" t="s">
        <v>42</v>
      </c>
      <c r="AY13" t="s">
        <v>42</v>
      </c>
      <c r="AZ13" t="s">
        <v>53</v>
      </c>
      <c r="BA13" t="s">
        <v>42</v>
      </c>
      <c r="BK13" t="s">
        <v>42</v>
      </c>
      <c r="BL13" t="s">
        <v>42</v>
      </c>
    </row>
    <row r="14" spans="1:21" ht="14.25" customHeight="1">
      <c r="A14" s="2">
        <v>7</v>
      </c>
      <c r="B14" s="39" t="s">
        <v>181</v>
      </c>
      <c r="C14" s="14" t="s">
        <v>182</v>
      </c>
      <c r="D14" s="66" t="s">
        <v>103</v>
      </c>
      <c r="E14" s="12">
        <v>17</v>
      </c>
      <c r="F14" s="12">
        <v>9</v>
      </c>
      <c r="G14" s="12">
        <v>24</v>
      </c>
      <c r="H14" s="22">
        <f t="shared" si="0"/>
        <v>85</v>
      </c>
      <c r="I14" s="12">
        <f t="shared" si="1"/>
        <v>3.75</v>
      </c>
      <c r="J14" s="12">
        <f t="shared" si="2"/>
        <v>0.3287671232876712</v>
      </c>
      <c r="K14" s="12">
        <f t="shared" si="3"/>
        <v>89.07876712328768</v>
      </c>
      <c r="L14" s="12">
        <v>0</v>
      </c>
      <c r="M14" s="12">
        <v>6</v>
      </c>
      <c r="N14" s="12">
        <v>6</v>
      </c>
      <c r="O14" s="12">
        <v>0</v>
      </c>
      <c r="P14" s="12">
        <v>0</v>
      </c>
      <c r="Q14" s="12">
        <v>0</v>
      </c>
      <c r="R14" s="12">
        <v>0</v>
      </c>
      <c r="S14" s="13">
        <f t="shared" si="4"/>
        <v>101.07876712328768</v>
      </c>
      <c r="T14" s="12">
        <f t="shared" si="5"/>
        <v>0</v>
      </c>
      <c r="U14" s="18">
        <f t="shared" si="6"/>
        <v>101.07876712328768</v>
      </c>
    </row>
    <row r="15" spans="1:21" ht="14.25" customHeight="1">
      <c r="A15" s="2">
        <v>8</v>
      </c>
      <c r="B15" s="39" t="s">
        <v>177</v>
      </c>
      <c r="C15" s="14" t="s">
        <v>178</v>
      </c>
      <c r="D15" s="66" t="s">
        <v>68</v>
      </c>
      <c r="E15" s="12">
        <v>19</v>
      </c>
      <c r="F15" s="12">
        <v>2</v>
      </c>
      <c r="G15" s="12">
        <v>17</v>
      </c>
      <c r="H15" s="22">
        <f t="shared" si="0"/>
        <v>95</v>
      </c>
      <c r="I15" s="12">
        <f t="shared" si="1"/>
        <v>0.8333333333333334</v>
      </c>
      <c r="J15" s="12">
        <f t="shared" si="2"/>
        <v>0.2328767123287671</v>
      </c>
      <c r="K15" s="12">
        <f t="shared" si="3"/>
        <v>96.06621004566209</v>
      </c>
      <c r="L15" s="12">
        <v>0</v>
      </c>
      <c r="M15" s="12">
        <v>6</v>
      </c>
      <c r="N15" s="12">
        <v>6</v>
      </c>
      <c r="O15" s="12">
        <v>0</v>
      </c>
      <c r="P15" s="12">
        <v>15</v>
      </c>
      <c r="Q15" s="12">
        <v>0</v>
      </c>
      <c r="R15" s="12">
        <v>0</v>
      </c>
      <c r="S15" s="13">
        <f t="shared" si="4"/>
        <v>108.06621004566209</v>
      </c>
      <c r="T15" s="12">
        <f t="shared" si="5"/>
        <v>15</v>
      </c>
      <c r="U15" s="18">
        <f t="shared" si="6"/>
        <v>93.06621004566209</v>
      </c>
    </row>
    <row r="16" spans="1:21" ht="14.25" customHeight="1">
      <c r="A16" s="2">
        <v>9</v>
      </c>
      <c r="B16" s="39" t="s">
        <v>158</v>
      </c>
      <c r="C16" s="14" t="s">
        <v>159</v>
      </c>
      <c r="D16" s="66" t="s">
        <v>68</v>
      </c>
      <c r="E16" s="12">
        <v>15</v>
      </c>
      <c r="F16" s="12">
        <v>2</v>
      </c>
      <c r="G16" s="12">
        <v>11</v>
      </c>
      <c r="H16" s="22">
        <f t="shared" si="0"/>
        <v>75</v>
      </c>
      <c r="I16" s="12">
        <f t="shared" si="1"/>
        <v>0.8333333333333334</v>
      </c>
      <c r="J16" s="12">
        <f t="shared" si="2"/>
        <v>0.1506849315068493</v>
      </c>
      <c r="K16" s="12">
        <f t="shared" si="3"/>
        <v>75.98401826484017</v>
      </c>
      <c r="L16" s="12">
        <v>0</v>
      </c>
      <c r="M16" s="12">
        <v>6</v>
      </c>
      <c r="N16" s="12">
        <v>6</v>
      </c>
      <c r="O16" s="12">
        <v>0</v>
      </c>
      <c r="P16" s="12">
        <v>0</v>
      </c>
      <c r="Q16" s="12">
        <v>0</v>
      </c>
      <c r="R16" s="12">
        <v>0</v>
      </c>
      <c r="S16" s="13">
        <f t="shared" si="4"/>
        <v>87.98401826484017</v>
      </c>
      <c r="T16" s="12">
        <f t="shared" si="5"/>
        <v>0</v>
      </c>
      <c r="U16" s="18">
        <f t="shared" si="6"/>
        <v>87.98401826484017</v>
      </c>
    </row>
    <row r="17" spans="1:21" ht="14.25" customHeight="1">
      <c r="A17" s="2">
        <v>10</v>
      </c>
      <c r="B17" s="39" t="s">
        <v>170</v>
      </c>
      <c r="C17" s="75" t="s">
        <v>171</v>
      </c>
      <c r="D17" s="66" t="s">
        <v>68</v>
      </c>
      <c r="E17" s="12">
        <v>17</v>
      </c>
      <c r="F17" s="12">
        <v>4</v>
      </c>
      <c r="G17" s="12">
        <v>1</v>
      </c>
      <c r="H17" s="22">
        <f t="shared" si="0"/>
        <v>85</v>
      </c>
      <c r="I17" s="12">
        <f t="shared" si="1"/>
        <v>1.6666666666666667</v>
      </c>
      <c r="J17" s="12">
        <f t="shared" si="2"/>
        <v>0.0136986301369863</v>
      </c>
      <c r="K17" s="12">
        <f t="shared" si="3"/>
        <v>86.68036529680366</v>
      </c>
      <c r="L17" s="12">
        <v>0</v>
      </c>
      <c r="M17" s="12">
        <v>6</v>
      </c>
      <c r="N17" s="12">
        <v>6</v>
      </c>
      <c r="O17" s="12">
        <v>0</v>
      </c>
      <c r="P17" s="12">
        <v>15</v>
      </c>
      <c r="Q17" s="12">
        <v>0</v>
      </c>
      <c r="R17" s="12">
        <v>0</v>
      </c>
      <c r="S17" s="13">
        <f t="shared" si="4"/>
        <v>98.68036529680366</v>
      </c>
      <c r="T17" s="12">
        <f t="shared" si="5"/>
        <v>15</v>
      </c>
      <c r="U17" s="18">
        <f t="shared" si="6"/>
        <v>83.68036529680366</v>
      </c>
    </row>
    <row r="18" spans="1:21" ht="14.25" customHeight="1">
      <c r="A18" s="2">
        <v>11</v>
      </c>
      <c r="B18" s="39" t="s">
        <v>175</v>
      </c>
      <c r="C18" s="14" t="s">
        <v>176</v>
      </c>
      <c r="D18" s="66" t="s">
        <v>68</v>
      </c>
      <c r="E18" s="12">
        <v>16</v>
      </c>
      <c r="F18" s="12">
        <v>5</v>
      </c>
      <c r="G18" s="12">
        <v>15</v>
      </c>
      <c r="H18" s="22">
        <f t="shared" si="0"/>
        <v>80</v>
      </c>
      <c r="I18" s="12">
        <f t="shared" si="1"/>
        <v>2.0833333333333335</v>
      </c>
      <c r="J18" s="12">
        <f t="shared" si="2"/>
        <v>0.2054794520547945</v>
      </c>
      <c r="K18" s="12">
        <f t="shared" si="3"/>
        <v>82.28881278538812</v>
      </c>
      <c r="L18" s="12">
        <v>1</v>
      </c>
      <c r="M18" s="12">
        <v>0</v>
      </c>
      <c r="N18" s="12">
        <v>6</v>
      </c>
      <c r="O18" s="12">
        <v>0</v>
      </c>
      <c r="P18" s="12">
        <v>15</v>
      </c>
      <c r="Q18" s="12">
        <v>0</v>
      </c>
      <c r="R18" s="12">
        <v>0</v>
      </c>
      <c r="S18" s="13">
        <f t="shared" si="4"/>
        <v>88.28881278538812</v>
      </c>
      <c r="T18" s="12">
        <f t="shared" si="5"/>
        <v>16</v>
      </c>
      <c r="U18" s="18">
        <f t="shared" si="6"/>
        <v>72.28881278538812</v>
      </c>
    </row>
    <row r="19" spans="1:21" ht="14.25" customHeight="1">
      <c r="A19" s="2">
        <v>12</v>
      </c>
      <c r="B19" s="39" t="s">
        <v>156</v>
      </c>
      <c r="C19" s="14" t="s">
        <v>157</v>
      </c>
      <c r="D19" s="66" t="s">
        <v>68</v>
      </c>
      <c r="E19" s="12">
        <v>10</v>
      </c>
      <c r="F19" s="12">
        <v>3</v>
      </c>
      <c r="G19" s="12">
        <v>13</v>
      </c>
      <c r="H19" s="22">
        <f t="shared" si="0"/>
        <v>50</v>
      </c>
      <c r="I19" s="12">
        <f t="shared" si="1"/>
        <v>1.25</v>
      </c>
      <c r="J19" s="12">
        <f t="shared" si="2"/>
        <v>0.1780821917808219</v>
      </c>
      <c r="K19" s="12">
        <f t="shared" si="3"/>
        <v>51.428082191780824</v>
      </c>
      <c r="L19" s="12">
        <v>0</v>
      </c>
      <c r="M19" s="12">
        <v>6</v>
      </c>
      <c r="N19" s="12">
        <v>6</v>
      </c>
      <c r="O19" s="12">
        <v>0</v>
      </c>
      <c r="P19" s="12">
        <v>0</v>
      </c>
      <c r="Q19" s="12">
        <v>0</v>
      </c>
      <c r="R19" s="12">
        <v>0</v>
      </c>
      <c r="S19" s="13">
        <f t="shared" si="4"/>
        <v>63.428082191780824</v>
      </c>
      <c r="T19" s="12">
        <f t="shared" si="5"/>
        <v>0</v>
      </c>
      <c r="U19" s="18">
        <f t="shared" si="6"/>
        <v>63.428082191780824</v>
      </c>
    </row>
    <row r="20" spans="1:21" ht="14.25" customHeight="1">
      <c r="A20" s="2">
        <v>13</v>
      </c>
      <c r="B20" s="39" t="s">
        <v>154</v>
      </c>
      <c r="C20" s="14" t="s">
        <v>155</v>
      </c>
      <c r="D20" s="66" t="s">
        <v>68</v>
      </c>
      <c r="E20" s="12">
        <v>10</v>
      </c>
      <c r="F20" s="12">
        <v>2</v>
      </c>
      <c r="G20" s="12">
        <v>7</v>
      </c>
      <c r="H20" s="22">
        <f t="shared" si="0"/>
        <v>50</v>
      </c>
      <c r="I20" s="12">
        <f t="shared" si="1"/>
        <v>0.8333333333333334</v>
      </c>
      <c r="J20" s="12">
        <f t="shared" si="2"/>
        <v>0.0958904109589041</v>
      </c>
      <c r="K20" s="12">
        <f t="shared" si="3"/>
        <v>50.92922374429224</v>
      </c>
      <c r="L20" s="12">
        <v>0</v>
      </c>
      <c r="M20" s="12">
        <v>6</v>
      </c>
      <c r="N20" s="12">
        <v>6</v>
      </c>
      <c r="O20" s="12">
        <v>0</v>
      </c>
      <c r="P20" s="12">
        <v>0</v>
      </c>
      <c r="Q20" s="12">
        <v>0</v>
      </c>
      <c r="R20" s="12">
        <v>0</v>
      </c>
      <c r="S20" s="13">
        <f t="shared" si="4"/>
        <v>62.92922374429224</v>
      </c>
      <c r="T20" s="12">
        <f t="shared" si="5"/>
        <v>0</v>
      </c>
      <c r="U20" s="18">
        <f t="shared" si="6"/>
        <v>62.92922374429224</v>
      </c>
    </row>
    <row r="21" spans="1:21" ht="14.25" customHeight="1">
      <c r="A21" s="2">
        <v>14</v>
      </c>
      <c r="B21" s="39" t="s">
        <v>148</v>
      </c>
      <c r="C21" s="14" t="s">
        <v>149</v>
      </c>
      <c r="D21" s="66" t="s">
        <v>68</v>
      </c>
      <c r="E21" s="12">
        <v>12</v>
      </c>
      <c r="F21" s="12">
        <v>4</v>
      </c>
      <c r="G21" s="12">
        <v>18</v>
      </c>
      <c r="H21" s="22">
        <f t="shared" si="0"/>
        <v>60</v>
      </c>
      <c r="I21" s="12">
        <f t="shared" si="1"/>
        <v>1.6666666666666667</v>
      </c>
      <c r="J21" s="12">
        <f t="shared" si="2"/>
        <v>0.2465753424657534</v>
      </c>
      <c r="K21" s="12">
        <f t="shared" si="3"/>
        <v>61.91324200913242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3">
        <f t="shared" si="4"/>
        <v>61.91324200913242</v>
      </c>
      <c r="T21" s="12">
        <f t="shared" si="5"/>
        <v>0</v>
      </c>
      <c r="U21" s="18">
        <f t="shared" si="6"/>
        <v>61.91324200913242</v>
      </c>
    </row>
    <row r="22" spans="1:21" ht="14.25" customHeight="1">
      <c r="A22" s="2">
        <v>15</v>
      </c>
      <c r="B22" s="39" t="s">
        <v>168</v>
      </c>
      <c r="C22" s="14" t="s">
        <v>169</v>
      </c>
      <c r="D22" s="66" t="s">
        <v>68</v>
      </c>
      <c r="E22" s="12">
        <v>9</v>
      </c>
      <c r="F22" s="12">
        <v>4</v>
      </c>
      <c r="G22" s="12">
        <v>10</v>
      </c>
      <c r="H22" s="22">
        <f t="shared" si="0"/>
        <v>45</v>
      </c>
      <c r="I22" s="12">
        <f t="shared" si="1"/>
        <v>1.6666666666666667</v>
      </c>
      <c r="J22" s="12">
        <f t="shared" si="2"/>
        <v>0.136986301369863</v>
      </c>
      <c r="K22" s="12">
        <f t="shared" si="3"/>
        <v>46.80365296803653</v>
      </c>
      <c r="L22" s="12">
        <v>0</v>
      </c>
      <c r="M22" s="12">
        <v>6</v>
      </c>
      <c r="N22" s="12">
        <v>6</v>
      </c>
      <c r="O22" s="12">
        <v>0</v>
      </c>
      <c r="P22" s="12">
        <v>0</v>
      </c>
      <c r="Q22" s="12">
        <v>0</v>
      </c>
      <c r="R22" s="12">
        <v>0</v>
      </c>
      <c r="S22" s="13">
        <f t="shared" si="4"/>
        <v>58.80365296803653</v>
      </c>
      <c r="T22" s="12">
        <f t="shared" si="5"/>
        <v>0</v>
      </c>
      <c r="U22" s="18">
        <f t="shared" si="6"/>
        <v>58.80365296803653</v>
      </c>
    </row>
    <row r="23" spans="1:21" ht="14.25" customHeight="1">
      <c r="A23" s="2">
        <v>16</v>
      </c>
      <c r="B23" s="39" t="s">
        <v>195</v>
      </c>
      <c r="C23" s="75" t="s">
        <v>196</v>
      </c>
      <c r="D23" s="66" t="s">
        <v>68</v>
      </c>
      <c r="E23" s="12">
        <v>12</v>
      </c>
      <c r="F23" s="12">
        <v>1</v>
      </c>
      <c r="G23" s="12">
        <v>8</v>
      </c>
      <c r="H23" s="22">
        <f t="shared" si="0"/>
        <v>60</v>
      </c>
      <c r="I23" s="12">
        <f t="shared" si="1"/>
        <v>0.4166666666666667</v>
      </c>
      <c r="J23" s="12">
        <f t="shared" si="2"/>
        <v>0.1095890410958904</v>
      </c>
      <c r="K23" s="12">
        <f t="shared" si="3"/>
        <v>60.52625570776255</v>
      </c>
      <c r="L23" s="12">
        <v>0</v>
      </c>
      <c r="M23" s="12">
        <v>6</v>
      </c>
      <c r="N23" s="12">
        <v>6</v>
      </c>
      <c r="O23" s="12">
        <v>0</v>
      </c>
      <c r="P23" s="12">
        <v>15</v>
      </c>
      <c r="Q23" s="12">
        <v>0</v>
      </c>
      <c r="R23" s="12">
        <v>0</v>
      </c>
      <c r="S23" s="13">
        <f t="shared" si="4"/>
        <v>72.52625570776254</v>
      </c>
      <c r="T23" s="12">
        <f t="shared" si="5"/>
        <v>15</v>
      </c>
      <c r="U23" s="18">
        <f t="shared" si="6"/>
        <v>57.526255707762544</v>
      </c>
    </row>
    <row r="24" spans="1:21" ht="14.25" customHeight="1">
      <c r="A24" s="2">
        <v>17</v>
      </c>
      <c r="B24" s="39" t="s">
        <v>190</v>
      </c>
      <c r="C24" s="14" t="s">
        <v>189</v>
      </c>
      <c r="D24" s="66" t="s">
        <v>68</v>
      </c>
      <c r="E24" s="12">
        <v>14</v>
      </c>
      <c r="F24" s="12">
        <v>4</v>
      </c>
      <c r="G24" s="12">
        <v>13</v>
      </c>
      <c r="H24" s="22">
        <f t="shared" si="0"/>
        <v>70</v>
      </c>
      <c r="I24" s="12">
        <f t="shared" si="1"/>
        <v>1.6666666666666667</v>
      </c>
      <c r="J24" s="12">
        <f t="shared" si="2"/>
        <v>0.1780821917808219</v>
      </c>
      <c r="K24" s="12">
        <f t="shared" si="3"/>
        <v>71.84474885844749</v>
      </c>
      <c r="L24" s="12">
        <v>0</v>
      </c>
      <c r="M24" s="12">
        <v>0</v>
      </c>
      <c r="N24" s="12">
        <v>0</v>
      </c>
      <c r="O24" s="12">
        <v>0</v>
      </c>
      <c r="P24" s="12">
        <v>15</v>
      </c>
      <c r="Q24" s="12">
        <v>0</v>
      </c>
      <c r="R24" s="12">
        <v>0</v>
      </c>
      <c r="S24" s="13">
        <f t="shared" si="4"/>
        <v>71.84474885844749</v>
      </c>
      <c r="T24" s="12">
        <f t="shared" si="5"/>
        <v>15</v>
      </c>
      <c r="U24" s="18">
        <f t="shared" si="6"/>
        <v>56.84474885844749</v>
      </c>
    </row>
    <row r="25" spans="1:21" ht="14.25" customHeight="1">
      <c r="A25" s="2">
        <v>18</v>
      </c>
      <c r="B25" s="39" t="s">
        <v>247</v>
      </c>
      <c r="C25" s="14" t="s">
        <v>248</v>
      </c>
      <c r="D25" s="66" t="s">
        <v>249</v>
      </c>
      <c r="E25" s="12">
        <v>10</v>
      </c>
      <c r="F25" s="12">
        <v>2</v>
      </c>
      <c r="G25" s="12">
        <v>4</v>
      </c>
      <c r="H25" s="22">
        <f t="shared" si="0"/>
        <v>50</v>
      </c>
      <c r="I25" s="12">
        <f t="shared" si="1"/>
        <v>0.8333333333333334</v>
      </c>
      <c r="J25" s="12">
        <f t="shared" si="2"/>
        <v>0.0547945205479452</v>
      </c>
      <c r="K25" s="12">
        <f t="shared" si="3"/>
        <v>50.88812785388128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3">
        <f t="shared" si="4"/>
        <v>50.88812785388128</v>
      </c>
      <c r="T25" s="12">
        <f t="shared" si="5"/>
        <v>0</v>
      </c>
      <c r="U25" s="18">
        <f t="shared" si="6"/>
        <v>50.88812785388128</v>
      </c>
    </row>
    <row r="26" spans="1:21" ht="14.25" customHeight="1">
      <c r="A26" s="2">
        <v>21</v>
      </c>
      <c r="B26" s="39" t="s">
        <v>51</v>
      </c>
      <c r="C26" s="14" t="s">
        <v>197</v>
      </c>
      <c r="D26" s="66" t="s">
        <v>68</v>
      </c>
      <c r="E26" s="12">
        <v>8</v>
      </c>
      <c r="F26" s="12">
        <v>10</v>
      </c>
      <c r="G26" s="12">
        <v>28</v>
      </c>
      <c r="H26" s="22">
        <f t="shared" si="0"/>
        <v>40</v>
      </c>
      <c r="I26" s="12">
        <f t="shared" si="1"/>
        <v>4.166666666666667</v>
      </c>
      <c r="J26" s="12">
        <f t="shared" si="2"/>
        <v>0.3835616438356164</v>
      </c>
      <c r="K26" s="12">
        <f t="shared" si="3"/>
        <v>44.550228310502284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3">
        <f t="shared" si="4"/>
        <v>44.550228310502284</v>
      </c>
      <c r="T26" s="12">
        <f t="shared" si="5"/>
        <v>0</v>
      </c>
      <c r="U26" s="18">
        <f t="shared" si="6"/>
        <v>44.550228310502284</v>
      </c>
    </row>
    <row r="27" spans="1:21" ht="14.25" customHeight="1">
      <c r="A27" s="2">
        <v>22</v>
      </c>
      <c r="B27" s="77" t="s">
        <v>277</v>
      </c>
      <c r="C27" s="14" t="s">
        <v>151</v>
      </c>
      <c r="D27" s="66" t="s">
        <v>68</v>
      </c>
      <c r="E27" s="12">
        <v>8</v>
      </c>
      <c r="F27" s="12">
        <v>5</v>
      </c>
      <c r="G27" s="12">
        <v>4</v>
      </c>
      <c r="H27" s="22">
        <f t="shared" si="0"/>
        <v>40</v>
      </c>
      <c r="I27" s="12">
        <f t="shared" si="1"/>
        <v>2.0833333333333335</v>
      </c>
      <c r="J27" s="12">
        <f t="shared" si="2"/>
        <v>0.0547945205479452</v>
      </c>
      <c r="K27" s="12">
        <f t="shared" si="3"/>
        <v>42.13812785388128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3">
        <f t="shared" si="4"/>
        <v>42.13812785388128</v>
      </c>
      <c r="T27" s="12">
        <f t="shared" si="5"/>
        <v>0</v>
      </c>
      <c r="U27" s="18">
        <f t="shared" si="6"/>
        <v>42.13812785388128</v>
      </c>
    </row>
    <row r="28" spans="1:21" ht="14.25" customHeight="1">
      <c r="A28" s="2">
        <v>20</v>
      </c>
      <c r="B28" s="39" t="s">
        <v>223</v>
      </c>
      <c r="C28" s="14" t="s">
        <v>224</v>
      </c>
      <c r="D28" s="66" t="s">
        <v>68</v>
      </c>
      <c r="E28" s="12">
        <v>6</v>
      </c>
      <c r="F28" s="12">
        <v>6</v>
      </c>
      <c r="G28" s="12">
        <v>21</v>
      </c>
      <c r="H28" s="22">
        <f t="shared" si="0"/>
        <v>30</v>
      </c>
      <c r="I28" s="12">
        <f t="shared" si="1"/>
        <v>2.5</v>
      </c>
      <c r="J28" s="12">
        <f t="shared" si="2"/>
        <v>0.2876712328767123</v>
      </c>
      <c r="K28" s="12">
        <f t="shared" si="3"/>
        <v>32.78767123287671</v>
      </c>
      <c r="L28" s="12">
        <v>0</v>
      </c>
      <c r="M28" s="12">
        <v>6</v>
      </c>
      <c r="N28" s="12">
        <v>3</v>
      </c>
      <c r="O28" s="12">
        <v>0</v>
      </c>
      <c r="P28" s="12">
        <v>0</v>
      </c>
      <c r="Q28" s="12">
        <v>0</v>
      </c>
      <c r="R28" s="12">
        <v>0</v>
      </c>
      <c r="S28" s="13">
        <f t="shared" si="4"/>
        <v>41.78767123287671</v>
      </c>
      <c r="T28" s="12">
        <f t="shared" si="5"/>
        <v>0</v>
      </c>
      <c r="U28" s="18">
        <f t="shared" si="6"/>
        <v>41.78767123287671</v>
      </c>
    </row>
    <row r="29" spans="1:21" ht="14.25" customHeight="1">
      <c r="A29" s="2">
        <v>23</v>
      </c>
      <c r="B29" s="39" t="s">
        <v>225</v>
      </c>
      <c r="C29" s="14" t="s">
        <v>184</v>
      </c>
      <c r="D29" s="66" t="s">
        <v>68</v>
      </c>
      <c r="E29" s="12">
        <v>8</v>
      </c>
      <c r="F29" s="12">
        <v>6</v>
      </c>
      <c r="G29" s="12">
        <v>1</v>
      </c>
      <c r="H29" s="22">
        <f t="shared" si="0"/>
        <v>40</v>
      </c>
      <c r="I29" s="12">
        <f t="shared" si="1"/>
        <v>2.5</v>
      </c>
      <c r="J29" s="12">
        <f t="shared" si="2"/>
        <v>0.0136986301369863</v>
      </c>
      <c r="K29" s="12">
        <f t="shared" si="3"/>
        <v>42.513698630136986</v>
      </c>
      <c r="L29" s="12">
        <v>1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3">
        <f t="shared" si="4"/>
        <v>42.513698630136986</v>
      </c>
      <c r="T29" s="12">
        <f t="shared" si="5"/>
        <v>1</v>
      </c>
      <c r="U29" s="18">
        <f t="shared" si="6"/>
        <v>41.513698630136986</v>
      </c>
    </row>
    <row r="30" spans="1:21" ht="14.25" customHeight="1">
      <c r="A30" s="2">
        <v>24</v>
      </c>
      <c r="B30" s="39" t="s">
        <v>221</v>
      </c>
      <c r="C30" s="14" t="s">
        <v>222</v>
      </c>
      <c r="D30" s="66" t="s">
        <v>68</v>
      </c>
      <c r="E30" s="12">
        <v>6</v>
      </c>
      <c r="F30" s="12">
        <v>1</v>
      </c>
      <c r="G30" s="12">
        <v>17</v>
      </c>
      <c r="H30" s="22">
        <f t="shared" si="0"/>
        <v>30</v>
      </c>
      <c r="I30" s="12">
        <f t="shared" si="1"/>
        <v>0.4166666666666667</v>
      </c>
      <c r="J30" s="12">
        <f t="shared" si="2"/>
        <v>0.2328767123287671</v>
      </c>
      <c r="K30" s="12">
        <f t="shared" si="3"/>
        <v>30.649543378995435</v>
      </c>
      <c r="L30" s="12">
        <v>0</v>
      </c>
      <c r="M30" s="12">
        <v>6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3">
        <f t="shared" si="4"/>
        <v>36.64954337899543</v>
      </c>
      <c r="T30" s="12">
        <f t="shared" si="5"/>
        <v>0</v>
      </c>
      <c r="U30" s="18">
        <f t="shared" si="6"/>
        <v>36.64954337899543</v>
      </c>
    </row>
    <row r="31" spans="1:21" ht="14.25" customHeight="1">
      <c r="A31" s="2">
        <v>25</v>
      </c>
      <c r="B31" s="39" t="s">
        <v>146</v>
      </c>
      <c r="C31" s="17" t="s">
        <v>147</v>
      </c>
      <c r="D31" s="66" t="s">
        <v>68</v>
      </c>
      <c r="E31" s="12">
        <v>7</v>
      </c>
      <c r="F31" s="12">
        <v>4</v>
      </c>
      <c r="G31" s="12">
        <v>15</v>
      </c>
      <c r="H31" s="22">
        <f t="shared" si="0"/>
        <v>35</v>
      </c>
      <c r="I31" s="12">
        <f t="shared" si="1"/>
        <v>1.6666666666666667</v>
      </c>
      <c r="J31" s="12">
        <f t="shared" si="2"/>
        <v>0.2054794520547945</v>
      </c>
      <c r="K31" s="12">
        <f t="shared" si="3"/>
        <v>36.87214611872146</v>
      </c>
      <c r="L31" s="12">
        <v>1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3">
        <f t="shared" si="4"/>
        <v>36.87214611872146</v>
      </c>
      <c r="T31" s="12">
        <f t="shared" si="5"/>
        <v>1</v>
      </c>
      <c r="U31" s="18">
        <f t="shared" si="6"/>
        <v>35.87214611872146</v>
      </c>
    </row>
    <row r="32" spans="1:21" ht="14.25" customHeight="1">
      <c r="A32" s="2">
        <v>19</v>
      </c>
      <c r="B32" s="39" t="s">
        <v>160</v>
      </c>
      <c r="C32" s="14" t="s">
        <v>161</v>
      </c>
      <c r="D32" s="66" t="s">
        <v>77</v>
      </c>
      <c r="E32" s="12">
        <v>6</v>
      </c>
      <c r="F32" s="12">
        <v>11</v>
      </c>
      <c r="G32" s="12">
        <v>15</v>
      </c>
      <c r="H32" s="22">
        <f t="shared" si="0"/>
        <v>30</v>
      </c>
      <c r="I32" s="12">
        <f t="shared" si="1"/>
        <v>4.583333333333333</v>
      </c>
      <c r="J32" s="12">
        <f t="shared" si="2"/>
        <v>0.2054794520547945</v>
      </c>
      <c r="K32" s="12">
        <f t="shared" si="3"/>
        <v>34.78881278538813</v>
      </c>
      <c r="L32" s="12">
        <v>0</v>
      </c>
      <c r="M32" s="12">
        <v>0</v>
      </c>
      <c r="N32" s="12">
        <v>0</v>
      </c>
      <c r="O32" s="12">
        <v>1</v>
      </c>
      <c r="P32" s="12">
        <v>0</v>
      </c>
      <c r="Q32" s="12">
        <v>0</v>
      </c>
      <c r="R32" s="12">
        <v>0</v>
      </c>
      <c r="S32" s="13">
        <f t="shared" si="4"/>
        <v>35.78881278538813</v>
      </c>
      <c r="T32" s="12">
        <f t="shared" si="5"/>
        <v>0</v>
      </c>
      <c r="U32" s="18">
        <f t="shared" si="6"/>
        <v>35.78881278538813</v>
      </c>
    </row>
    <row r="33" spans="1:21" ht="14.25" customHeight="1">
      <c r="A33" s="2">
        <v>26</v>
      </c>
      <c r="B33" s="39" t="s">
        <v>179</v>
      </c>
      <c r="C33" s="14" t="s">
        <v>180</v>
      </c>
      <c r="D33" s="66" t="s">
        <v>68</v>
      </c>
      <c r="E33" s="12">
        <v>6</v>
      </c>
      <c r="F33" s="12">
        <v>10</v>
      </c>
      <c r="G33" s="12">
        <v>17</v>
      </c>
      <c r="H33" s="22">
        <f t="shared" si="0"/>
        <v>30</v>
      </c>
      <c r="I33" s="12">
        <f t="shared" si="1"/>
        <v>4.166666666666667</v>
      </c>
      <c r="J33" s="12">
        <f t="shared" si="2"/>
        <v>0.2328767123287671</v>
      </c>
      <c r="K33" s="12">
        <f t="shared" si="3"/>
        <v>34.39954337899543</v>
      </c>
      <c r="L33" s="12">
        <v>1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3">
        <f t="shared" si="4"/>
        <v>34.39954337899543</v>
      </c>
      <c r="T33" s="12">
        <f t="shared" si="5"/>
        <v>1</v>
      </c>
      <c r="U33" s="18">
        <f t="shared" si="6"/>
        <v>33.39954337899543</v>
      </c>
    </row>
    <row r="34" spans="1:21" ht="14.25" customHeight="1">
      <c r="A34" s="2">
        <v>27</v>
      </c>
      <c r="B34" s="39" t="s">
        <v>192</v>
      </c>
      <c r="C34" s="14" t="s">
        <v>189</v>
      </c>
      <c r="D34" s="66" t="s">
        <v>68</v>
      </c>
      <c r="E34" s="12">
        <v>6</v>
      </c>
      <c r="F34" s="12">
        <v>1</v>
      </c>
      <c r="G34" s="12">
        <v>24</v>
      </c>
      <c r="H34" s="22">
        <f t="shared" si="0"/>
        <v>30</v>
      </c>
      <c r="I34" s="12">
        <f t="shared" si="1"/>
        <v>0.4166666666666667</v>
      </c>
      <c r="J34" s="12">
        <f t="shared" si="2"/>
        <v>0.3287671232876712</v>
      </c>
      <c r="K34" s="12">
        <f t="shared" si="3"/>
        <v>30.74543378995434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3">
        <f t="shared" si="4"/>
        <v>30.74543378995434</v>
      </c>
      <c r="T34" s="12">
        <f t="shared" si="5"/>
        <v>0</v>
      </c>
      <c r="U34" s="18">
        <f t="shared" si="6"/>
        <v>30.74543378995434</v>
      </c>
    </row>
    <row r="35" spans="1:21" ht="17.25" customHeight="1">
      <c r="A35" s="2">
        <v>28</v>
      </c>
      <c r="B35" s="39" t="s">
        <v>66</v>
      </c>
      <c r="C35" s="14" t="s">
        <v>187</v>
      </c>
      <c r="D35" s="66" t="s">
        <v>68</v>
      </c>
      <c r="E35" s="12">
        <v>4</v>
      </c>
      <c r="F35" s="12">
        <v>4</v>
      </c>
      <c r="G35" s="12">
        <v>17</v>
      </c>
      <c r="H35" s="22">
        <f t="shared" si="0"/>
        <v>20</v>
      </c>
      <c r="I35" s="12">
        <f t="shared" si="1"/>
        <v>1.6666666666666667</v>
      </c>
      <c r="J35" s="12">
        <f t="shared" si="2"/>
        <v>0.2328767123287671</v>
      </c>
      <c r="K35" s="12">
        <f t="shared" si="3"/>
        <v>21.899543378995435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3">
        <f t="shared" si="4"/>
        <v>21.899543378995435</v>
      </c>
      <c r="T35" s="12">
        <f t="shared" si="5"/>
        <v>0</v>
      </c>
      <c r="U35" s="18">
        <f t="shared" si="6"/>
        <v>21.899543378995435</v>
      </c>
    </row>
    <row r="36" spans="1:21" ht="14.25" customHeight="1">
      <c r="A36" s="2">
        <v>37</v>
      </c>
      <c r="B36" s="77" t="s">
        <v>271</v>
      </c>
      <c r="C36" s="75" t="s">
        <v>272</v>
      </c>
      <c r="D36" s="66" t="s">
        <v>68</v>
      </c>
      <c r="E36" s="12">
        <v>4</v>
      </c>
      <c r="F36" s="12">
        <v>4</v>
      </c>
      <c r="G36" s="12">
        <v>6</v>
      </c>
      <c r="H36" s="22">
        <f t="shared" si="0"/>
        <v>20</v>
      </c>
      <c r="I36" s="12">
        <f t="shared" si="1"/>
        <v>1.6666666666666667</v>
      </c>
      <c r="J36" s="12">
        <f t="shared" si="2"/>
        <v>0.0821917808219178</v>
      </c>
      <c r="K36" s="12">
        <f t="shared" si="3"/>
        <v>21.748858447488587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3">
        <v>0</v>
      </c>
      <c r="T36" s="12">
        <v>0</v>
      </c>
      <c r="U36" s="18">
        <v>21.749</v>
      </c>
    </row>
    <row r="37" spans="1:21" ht="14.25" customHeight="1">
      <c r="A37" s="2">
        <v>34</v>
      </c>
      <c r="B37" s="77" t="s">
        <v>268</v>
      </c>
      <c r="C37" s="75" t="s">
        <v>269</v>
      </c>
      <c r="D37" s="66" t="s">
        <v>165</v>
      </c>
      <c r="E37" s="12">
        <v>1</v>
      </c>
      <c r="F37" s="12">
        <v>5</v>
      </c>
      <c r="G37" s="12">
        <v>14</v>
      </c>
      <c r="H37" s="22">
        <f t="shared" si="0"/>
        <v>5</v>
      </c>
      <c r="I37" s="12">
        <f t="shared" si="1"/>
        <v>2.0833333333333335</v>
      </c>
      <c r="J37" s="12">
        <f t="shared" si="2"/>
        <v>0.1917808219178082</v>
      </c>
      <c r="K37" s="12">
        <f t="shared" si="3"/>
        <v>7.275114155251142</v>
      </c>
      <c r="L37" s="12">
        <v>0</v>
      </c>
      <c r="M37" s="12">
        <v>6</v>
      </c>
      <c r="N37" s="12">
        <v>6</v>
      </c>
      <c r="O37" s="12">
        <v>0</v>
      </c>
      <c r="P37" s="12">
        <v>0</v>
      </c>
      <c r="Q37" s="12">
        <v>0</v>
      </c>
      <c r="R37" s="12">
        <v>0</v>
      </c>
      <c r="S37" s="13">
        <v>19.3</v>
      </c>
      <c r="T37" s="12">
        <v>0</v>
      </c>
      <c r="U37" s="18">
        <v>19.3</v>
      </c>
    </row>
    <row r="38" spans="1:21" ht="14.25" customHeight="1">
      <c r="A38" s="2">
        <v>29</v>
      </c>
      <c r="B38" s="39" t="s">
        <v>166</v>
      </c>
      <c r="C38" s="14" t="s">
        <v>167</v>
      </c>
      <c r="D38" s="66" t="s">
        <v>68</v>
      </c>
      <c r="E38" s="12">
        <v>1</v>
      </c>
      <c r="F38" s="12">
        <v>1</v>
      </c>
      <c r="G38" s="12">
        <v>16</v>
      </c>
      <c r="H38" s="22">
        <f t="shared" si="0"/>
        <v>5</v>
      </c>
      <c r="I38" s="12">
        <f t="shared" si="1"/>
        <v>0.4166666666666667</v>
      </c>
      <c r="J38" s="12">
        <f t="shared" si="2"/>
        <v>0.2191780821917808</v>
      </c>
      <c r="K38" s="12">
        <f t="shared" si="3"/>
        <v>5.635844748858448</v>
      </c>
      <c r="L38" s="12">
        <v>0</v>
      </c>
      <c r="M38" s="12">
        <v>6</v>
      </c>
      <c r="N38" s="12">
        <v>6</v>
      </c>
      <c r="O38" s="12">
        <v>0</v>
      </c>
      <c r="P38" s="12">
        <v>0</v>
      </c>
      <c r="Q38" s="12">
        <v>0</v>
      </c>
      <c r="R38" s="12">
        <v>0</v>
      </c>
      <c r="S38" s="13">
        <f>SUM(K38,M38,N38,O38,Q38,R38)</f>
        <v>17.635844748858446</v>
      </c>
      <c r="T38" s="12">
        <f>SUM(L38,P38)</f>
        <v>0</v>
      </c>
      <c r="U38" s="18">
        <f>SUM(S38-T38)</f>
        <v>17.635844748858446</v>
      </c>
    </row>
    <row r="39" spans="1:21" ht="14.25" customHeight="1">
      <c r="A39" s="2">
        <v>30</v>
      </c>
      <c r="B39" s="39" t="s">
        <v>188</v>
      </c>
      <c r="C39" s="14" t="s">
        <v>189</v>
      </c>
      <c r="D39" s="66" t="s">
        <v>68</v>
      </c>
      <c r="E39" s="12">
        <v>3</v>
      </c>
      <c r="F39" s="12">
        <v>4</v>
      </c>
      <c r="G39" s="12">
        <v>21</v>
      </c>
      <c r="H39" s="22">
        <f t="shared" si="0"/>
        <v>15</v>
      </c>
      <c r="I39" s="12">
        <f t="shared" si="1"/>
        <v>1.6666666666666667</v>
      </c>
      <c r="J39" s="12">
        <f t="shared" si="2"/>
        <v>0.2876712328767123</v>
      </c>
      <c r="K39" s="12">
        <f t="shared" si="3"/>
        <v>16.95433789954338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3">
        <f>SUM(K39,M39,N39,O39,Q39,R39)</f>
        <v>16.95433789954338</v>
      </c>
      <c r="T39" s="12">
        <f>SUM(L39,P39)</f>
        <v>0</v>
      </c>
      <c r="U39" s="18">
        <f>SUM(S39-T39)</f>
        <v>16.95433789954338</v>
      </c>
    </row>
    <row r="40" spans="1:21" ht="14.25" customHeight="1">
      <c r="A40" s="2">
        <v>31</v>
      </c>
      <c r="B40" s="77" t="s">
        <v>153</v>
      </c>
      <c r="C40" s="14" t="s">
        <v>152</v>
      </c>
      <c r="D40" s="66" t="s">
        <v>68</v>
      </c>
      <c r="E40" s="12">
        <v>1</v>
      </c>
      <c r="F40" s="12">
        <v>4</v>
      </c>
      <c r="G40" s="12">
        <v>13</v>
      </c>
      <c r="H40" s="22">
        <f t="shared" si="0"/>
        <v>5</v>
      </c>
      <c r="I40" s="12">
        <f t="shared" si="1"/>
        <v>1.6666666666666667</v>
      </c>
      <c r="J40" s="12">
        <f t="shared" si="2"/>
        <v>0.1780821917808219</v>
      </c>
      <c r="K40" s="12">
        <f t="shared" si="3"/>
        <v>6.844748858447489</v>
      </c>
      <c r="L40" s="12">
        <v>0</v>
      </c>
      <c r="M40" s="12">
        <v>6</v>
      </c>
      <c r="N40" s="12">
        <v>3</v>
      </c>
      <c r="O40" s="12">
        <v>0</v>
      </c>
      <c r="P40" s="12">
        <v>0</v>
      </c>
      <c r="Q40" s="12">
        <v>0</v>
      </c>
      <c r="R40" s="12">
        <v>0</v>
      </c>
      <c r="S40" s="13">
        <f>SUM(K40,M40,N40,O40,Q40,R40)</f>
        <v>15.844748858447488</v>
      </c>
      <c r="T40" s="12">
        <f>SUM(L40,P40)</f>
        <v>0</v>
      </c>
      <c r="U40" s="18">
        <f>SUM(S40-T40)</f>
        <v>15.844748858447488</v>
      </c>
    </row>
    <row r="41" spans="1:21" ht="14.25" customHeight="1">
      <c r="A41" s="2">
        <v>32</v>
      </c>
      <c r="B41" s="39" t="s">
        <v>183</v>
      </c>
      <c r="C41" s="14" t="s">
        <v>184</v>
      </c>
      <c r="D41" s="66" t="s">
        <v>68</v>
      </c>
      <c r="E41" s="12">
        <v>3</v>
      </c>
      <c r="F41" s="12">
        <v>0</v>
      </c>
      <c r="G41" s="12">
        <v>27</v>
      </c>
      <c r="H41" s="22">
        <f t="shared" si="0"/>
        <v>15</v>
      </c>
      <c r="I41" s="12">
        <f t="shared" si="1"/>
        <v>0</v>
      </c>
      <c r="J41" s="12">
        <f t="shared" si="2"/>
        <v>0.3698630136986301</v>
      </c>
      <c r="K41" s="12">
        <f t="shared" si="3"/>
        <v>15.36986301369863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3">
        <f>SUM(K41,M41,N41,O41,Q41,R41)</f>
        <v>15.36986301369863</v>
      </c>
      <c r="T41" s="12">
        <f>SUM(L41,P41)</f>
        <v>0</v>
      </c>
      <c r="U41" s="18">
        <f>SUM(S41-T41)</f>
        <v>15.36986301369863</v>
      </c>
    </row>
    <row r="42" spans="1:21" ht="14.25" customHeight="1">
      <c r="A42" s="2">
        <v>36</v>
      </c>
      <c r="B42" s="77" t="s">
        <v>270</v>
      </c>
      <c r="C42" s="75" t="s">
        <v>224</v>
      </c>
      <c r="D42" s="66" t="s">
        <v>68</v>
      </c>
      <c r="E42" s="12">
        <v>2</v>
      </c>
      <c r="F42" s="12">
        <v>4</v>
      </c>
      <c r="G42" s="12">
        <v>7</v>
      </c>
      <c r="H42" s="22">
        <f t="shared" si="0"/>
        <v>10</v>
      </c>
      <c r="I42" s="12">
        <f t="shared" si="1"/>
        <v>1.6666666666666667</v>
      </c>
      <c r="J42" s="12">
        <f t="shared" si="2"/>
        <v>0.0958904109589041</v>
      </c>
      <c r="K42" s="12">
        <f t="shared" si="3"/>
        <v>11.762557077625571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3">
        <v>0</v>
      </c>
      <c r="T42" s="12">
        <v>0</v>
      </c>
      <c r="U42" s="18">
        <v>11.763</v>
      </c>
    </row>
    <row r="43" spans="1:21" ht="14.25" customHeight="1">
      <c r="A43" s="2">
        <v>38</v>
      </c>
      <c r="B43" s="77" t="s">
        <v>273</v>
      </c>
      <c r="C43" s="75" t="s">
        <v>274</v>
      </c>
      <c r="D43" s="66" t="s">
        <v>68</v>
      </c>
      <c r="E43" s="12">
        <v>2</v>
      </c>
      <c r="F43" s="12">
        <v>2</v>
      </c>
      <c r="G43" s="12">
        <v>13</v>
      </c>
      <c r="H43" s="22">
        <f t="shared" si="0"/>
        <v>10</v>
      </c>
      <c r="I43" s="12">
        <f t="shared" si="1"/>
        <v>0.8333333333333334</v>
      </c>
      <c r="J43" s="12">
        <f t="shared" si="2"/>
        <v>0.1780821917808219</v>
      </c>
      <c r="K43" s="12">
        <f t="shared" si="3"/>
        <v>11.011415525114156</v>
      </c>
      <c r="L43" s="12">
        <v>0</v>
      </c>
      <c r="M43" s="12">
        <v>0</v>
      </c>
      <c r="N43" s="12">
        <v>0</v>
      </c>
      <c r="O43" s="12">
        <v>0</v>
      </c>
      <c r="P43" s="12"/>
      <c r="Q43" s="12">
        <v>0</v>
      </c>
      <c r="R43" s="12">
        <v>0</v>
      </c>
      <c r="S43" s="13">
        <v>11.011</v>
      </c>
      <c r="T43" s="12">
        <v>0</v>
      </c>
      <c r="U43" s="18">
        <v>11.011</v>
      </c>
    </row>
    <row r="44" spans="1:21" ht="14.25" customHeight="1">
      <c r="A44" s="2">
        <v>35</v>
      </c>
      <c r="B44" s="77" t="s">
        <v>266</v>
      </c>
      <c r="C44" s="75" t="s">
        <v>267</v>
      </c>
      <c r="D44" s="66" t="s">
        <v>68</v>
      </c>
      <c r="E44" s="12">
        <v>1</v>
      </c>
      <c r="F44" s="12">
        <v>4</v>
      </c>
      <c r="G44" s="12">
        <v>13</v>
      </c>
      <c r="H44" s="22">
        <f t="shared" si="0"/>
        <v>5</v>
      </c>
      <c r="I44" s="12">
        <f t="shared" si="1"/>
        <v>1.6666666666666667</v>
      </c>
      <c r="J44" s="12">
        <f t="shared" si="2"/>
        <v>0.1780821917808219</v>
      </c>
      <c r="K44" s="12">
        <f t="shared" si="3"/>
        <v>6.844748858447489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3">
        <f>SUM(K44,M44,N44,O44,Q44,R44)</f>
        <v>6.844748858447489</v>
      </c>
      <c r="T44" s="12">
        <f>SUM(L44,P44)</f>
        <v>0</v>
      </c>
      <c r="U44" s="18">
        <f>SUM(S44-T44)</f>
        <v>6.844748858447489</v>
      </c>
    </row>
    <row r="45" spans="1:21" ht="14.25" customHeight="1">
      <c r="A45" s="2">
        <v>33</v>
      </c>
      <c r="B45" s="39" t="s">
        <v>185</v>
      </c>
      <c r="C45" s="14" t="s">
        <v>186</v>
      </c>
      <c r="D45" s="66" t="s">
        <v>68</v>
      </c>
      <c r="E45" s="12">
        <v>1</v>
      </c>
      <c r="F45" s="12">
        <v>4</v>
      </c>
      <c r="G45" s="12">
        <v>13</v>
      </c>
      <c r="H45" s="22">
        <f t="shared" si="0"/>
        <v>5</v>
      </c>
      <c r="I45" s="12">
        <f t="shared" si="1"/>
        <v>1.6666666666666667</v>
      </c>
      <c r="J45" s="12">
        <f t="shared" si="2"/>
        <v>0.1780821917808219</v>
      </c>
      <c r="K45" s="12">
        <f t="shared" si="3"/>
        <v>6.844748858447489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3">
        <f>SUM(K45,M45,N45,O45,Q45,R45)</f>
        <v>6.844748858447489</v>
      </c>
      <c r="T45" s="12">
        <f>SUM(L45,P45)</f>
        <v>0</v>
      </c>
      <c r="U45" s="18">
        <v>6.84</v>
      </c>
    </row>
    <row r="46" spans="1:21" ht="14.25" customHeight="1">
      <c r="A46" s="2">
        <v>39</v>
      </c>
      <c r="B46" s="39" t="s">
        <v>191</v>
      </c>
      <c r="C46" s="14" t="s">
        <v>161</v>
      </c>
      <c r="D46" s="66" t="s">
        <v>37</v>
      </c>
      <c r="E46" s="12">
        <v>1</v>
      </c>
      <c r="F46" s="12">
        <v>9</v>
      </c>
      <c r="G46" s="12">
        <v>17</v>
      </c>
      <c r="H46" s="22">
        <f t="shared" si="0"/>
        <v>5</v>
      </c>
      <c r="I46" s="12">
        <f t="shared" si="1"/>
        <v>3.75</v>
      </c>
      <c r="J46" s="12">
        <f t="shared" si="2"/>
        <v>0.2328767123287671</v>
      </c>
      <c r="K46" s="12">
        <f t="shared" si="3"/>
        <v>8.982876712328768</v>
      </c>
      <c r="L46" s="12">
        <v>0</v>
      </c>
      <c r="M46" s="12">
        <v>0</v>
      </c>
      <c r="N46" s="12">
        <v>0</v>
      </c>
      <c r="O46" s="12">
        <v>0</v>
      </c>
      <c r="P46" s="12">
        <v>15</v>
      </c>
      <c r="Q46" s="12">
        <v>0</v>
      </c>
      <c r="R46" s="12">
        <v>0</v>
      </c>
      <c r="S46" s="13">
        <f>SUM(K46,M46,N46,O46,Q46,R46)</f>
        <v>8.982876712328768</v>
      </c>
      <c r="T46" s="12">
        <f>SUM(L46,P46)</f>
        <v>15</v>
      </c>
      <c r="U46" s="18">
        <f>SUM(S46-T46)</f>
        <v>-6.017123287671232</v>
      </c>
    </row>
    <row r="53" spans="1:21" ht="12.75">
      <c r="A53" s="38"/>
      <c r="B53" s="44"/>
      <c r="C53" s="44"/>
      <c r="D53" s="44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6"/>
      <c r="T53" s="45"/>
      <c r="U53" s="47"/>
    </row>
    <row r="54" spans="1:23" ht="20.25">
      <c r="A54" s="165" t="s">
        <v>39</v>
      </c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52"/>
      <c r="W54" s="53"/>
    </row>
    <row r="55" spans="1:21" ht="24.75" customHeight="1">
      <c r="A55" s="74" t="s">
        <v>252</v>
      </c>
      <c r="B55" s="74" t="s">
        <v>4</v>
      </c>
      <c r="C55" s="74" t="s">
        <v>5</v>
      </c>
      <c r="D55" s="74" t="s">
        <v>28</v>
      </c>
      <c r="E55" s="74" t="s">
        <v>6</v>
      </c>
      <c r="F55" s="74" t="s">
        <v>7</v>
      </c>
      <c r="G55" s="74" t="s">
        <v>8</v>
      </c>
      <c r="H55" s="74"/>
      <c r="I55" s="74"/>
      <c r="J55" s="74"/>
      <c r="K55" s="74" t="s">
        <v>253</v>
      </c>
      <c r="L55" s="74" t="s">
        <v>254</v>
      </c>
      <c r="M55" s="74" t="s">
        <v>255</v>
      </c>
      <c r="N55" s="74" t="s">
        <v>256</v>
      </c>
      <c r="O55" s="74" t="s">
        <v>257</v>
      </c>
      <c r="P55" s="74" t="s">
        <v>258</v>
      </c>
      <c r="Q55" s="74" t="s">
        <v>259</v>
      </c>
      <c r="R55" s="74" t="s">
        <v>260</v>
      </c>
      <c r="S55" s="74" t="s">
        <v>261</v>
      </c>
      <c r="T55" s="74" t="s">
        <v>262</v>
      </c>
      <c r="U55" s="74" t="s">
        <v>263</v>
      </c>
    </row>
    <row r="56" spans="1:21" ht="15" customHeight="1">
      <c r="A56" s="2">
        <v>40</v>
      </c>
      <c r="B56" s="39" t="s">
        <v>172</v>
      </c>
      <c r="C56" s="14" t="s">
        <v>173</v>
      </c>
      <c r="D56" s="66" t="s">
        <v>68</v>
      </c>
      <c r="E56" s="12">
        <v>27</v>
      </c>
      <c r="F56" s="12">
        <v>1</v>
      </c>
      <c r="G56" s="12">
        <v>17</v>
      </c>
      <c r="H56" s="22">
        <f>SUM(E56*5)</f>
        <v>135</v>
      </c>
      <c r="I56" s="12">
        <f>SUM(F56*5/12)</f>
        <v>0.4166666666666667</v>
      </c>
      <c r="J56" s="12">
        <f>SUM(G56*5/365)</f>
        <v>0.2328767123287671</v>
      </c>
      <c r="K56" s="12">
        <f>SUM(H56:J56)</f>
        <v>135.64954337899542</v>
      </c>
      <c r="L56" s="12">
        <v>0</v>
      </c>
      <c r="M56" s="12">
        <v>6</v>
      </c>
      <c r="N56" s="12">
        <v>6</v>
      </c>
      <c r="O56" s="12">
        <v>0</v>
      </c>
      <c r="P56" s="12">
        <v>0</v>
      </c>
      <c r="Q56" s="12">
        <v>0</v>
      </c>
      <c r="R56" s="12">
        <v>0</v>
      </c>
      <c r="S56" s="13">
        <f>SUM(K56,M56,N56,O56,Q56,R56)</f>
        <v>147.64954337899542</v>
      </c>
      <c r="T56" s="12">
        <f>SUM(L56,P56)</f>
        <v>0</v>
      </c>
      <c r="U56" s="18">
        <f>SUM(S56-T56)</f>
        <v>147.64954337899542</v>
      </c>
    </row>
    <row r="57" spans="1:21" ht="15" customHeight="1">
      <c r="A57" s="48">
        <v>41</v>
      </c>
      <c r="B57" s="39" t="s">
        <v>71</v>
      </c>
      <c r="C57" s="14" t="s">
        <v>72</v>
      </c>
      <c r="D57" s="66" t="s">
        <v>37</v>
      </c>
      <c r="E57" s="12">
        <v>21</v>
      </c>
      <c r="F57" s="12">
        <v>3</v>
      </c>
      <c r="G57" s="12">
        <v>15</v>
      </c>
      <c r="H57" s="22">
        <f>SUM(E57*5)</f>
        <v>105</v>
      </c>
      <c r="I57" s="12">
        <f>SUM(F57*5/12)</f>
        <v>1.25</v>
      </c>
      <c r="J57" s="12">
        <f>SUM(G57*5/365)</f>
        <v>0.2054794520547945</v>
      </c>
      <c r="K57" s="12">
        <f>SUM(H57:J57)</f>
        <v>106.45547945205479</v>
      </c>
      <c r="L57" s="12">
        <v>0</v>
      </c>
      <c r="M57" s="12">
        <v>6</v>
      </c>
      <c r="N57" s="12">
        <v>6</v>
      </c>
      <c r="O57" s="12">
        <v>0</v>
      </c>
      <c r="P57" s="12">
        <v>0</v>
      </c>
      <c r="Q57" s="12">
        <v>0</v>
      </c>
      <c r="R57" s="12">
        <v>0</v>
      </c>
      <c r="S57" s="13">
        <f>SUM(K57,M57,N57,O57,Q57,R57)</f>
        <v>118.45547945205479</v>
      </c>
      <c r="T57" s="12">
        <f>SUM(L57,P57)</f>
        <v>0</v>
      </c>
      <c r="U57" s="18">
        <f>SUM(S57-T57)</f>
        <v>118.45547945205479</v>
      </c>
    </row>
    <row r="58" spans="1:21" ht="25.5">
      <c r="A58" s="2">
        <v>42</v>
      </c>
      <c r="B58" s="39" t="s">
        <v>162</v>
      </c>
      <c r="C58" s="14" t="s">
        <v>163</v>
      </c>
      <c r="D58" s="66" t="s">
        <v>68</v>
      </c>
      <c r="E58" s="12">
        <v>9</v>
      </c>
      <c r="F58" s="12">
        <v>5</v>
      </c>
      <c r="G58" s="12">
        <v>4</v>
      </c>
      <c r="H58" s="22"/>
      <c r="I58" s="12"/>
      <c r="J58" s="12"/>
      <c r="K58" s="12">
        <v>30.4</v>
      </c>
      <c r="L58" s="12"/>
      <c r="M58" s="12">
        <v>6</v>
      </c>
      <c r="N58" s="12">
        <v>6</v>
      </c>
      <c r="O58" s="12">
        <v>0</v>
      </c>
      <c r="P58" s="12">
        <v>0</v>
      </c>
      <c r="Q58" s="12">
        <v>0</v>
      </c>
      <c r="R58" s="12">
        <v>0</v>
      </c>
      <c r="S58" s="13">
        <f>SUM(K58,M58,N58,O58,Q58,R58)</f>
        <v>42.4</v>
      </c>
      <c r="T58" s="12"/>
      <c r="U58" s="18">
        <f>SUM(S58-T58)</f>
        <v>42.4</v>
      </c>
    </row>
    <row r="59" spans="1:21" ht="12.75">
      <c r="A59" s="48">
        <v>43</v>
      </c>
      <c r="B59" s="39" t="s">
        <v>144</v>
      </c>
      <c r="C59" s="14" t="s">
        <v>41</v>
      </c>
      <c r="D59" s="66" t="s">
        <v>77</v>
      </c>
      <c r="E59" s="12">
        <v>5</v>
      </c>
      <c r="F59" s="12">
        <v>2</v>
      </c>
      <c r="G59" s="12">
        <v>17</v>
      </c>
      <c r="H59" s="22">
        <f>SUM(E59*5)</f>
        <v>25</v>
      </c>
      <c r="I59" s="12">
        <f>SUM(F59*5/12)</f>
        <v>0.8333333333333334</v>
      </c>
      <c r="J59" s="12">
        <f>SUM(G59*5/365)</f>
        <v>0.2328767123287671</v>
      </c>
      <c r="K59" s="12">
        <f>SUM(H59:J59)</f>
        <v>26.0662100456621</v>
      </c>
      <c r="L59" s="12">
        <v>0</v>
      </c>
      <c r="M59" s="12">
        <v>6</v>
      </c>
      <c r="N59" s="12">
        <v>3</v>
      </c>
      <c r="O59" s="12">
        <v>0</v>
      </c>
      <c r="P59" s="12">
        <v>15</v>
      </c>
      <c r="Q59" s="12">
        <v>0</v>
      </c>
      <c r="R59" s="12">
        <v>0</v>
      </c>
      <c r="S59" s="13">
        <f>SUM(K59,M59,N59,O59,Q59,R59)</f>
        <v>35.0662100456621</v>
      </c>
      <c r="T59" s="12">
        <f>SUM(L59,P59)</f>
        <v>15</v>
      </c>
      <c r="U59" s="18">
        <f>SUM(S59-T59)</f>
        <v>20.066210045662103</v>
      </c>
    </row>
    <row r="60" spans="1:21" ht="30.75" customHeight="1">
      <c r="A60" s="141" t="s">
        <v>42</v>
      </c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</row>
    <row r="61" spans="1:22" ht="14.25" customHeight="1">
      <c r="A61" s="106"/>
      <c r="B61" s="106"/>
      <c r="C61" s="106"/>
      <c r="D61" s="106"/>
      <c r="E61" s="164"/>
      <c r="F61" s="164"/>
      <c r="G61" s="164"/>
      <c r="H61" s="113"/>
      <c r="I61" s="113"/>
      <c r="J61" s="113"/>
      <c r="K61" s="113"/>
      <c r="L61" s="164"/>
      <c r="M61" s="164"/>
      <c r="N61" s="106"/>
      <c r="O61" s="106"/>
      <c r="P61" s="167"/>
      <c r="Q61" s="168"/>
      <c r="R61" s="106"/>
      <c r="S61" s="106"/>
      <c r="T61" s="106"/>
      <c r="U61" s="106"/>
      <c r="V61" t="s">
        <v>49</v>
      </c>
    </row>
    <row r="62" spans="1:21" ht="26.25" customHeight="1">
      <c r="A62" s="126"/>
      <c r="B62" s="127"/>
      <c r="C62" s="106"/>
      <c r="D62" s="106"/>
      <c r="E62" s="109"/>
      <c r="F62" s="109"/>
      <c r="G62" s="109"/>
      <c r="H62" s="116"/>
      <c r="I62" s="116"/>
      <c r="J62" s="116"/>
      <c r="K62" s="116"/>
      <c r="L62" s="117"/>
      <c r="M62" s="117"/>
      <c r="N62" s="118"/>
      <c r="O62" s="128"/>
      <c r="P62" s="117"/>
      <c r="Q62" s="117"/>
      <c r="R62" s="119"/>
      <c r="S62" s="117"/>
      <c r="T62" s="117"/>
      <c r="U62" s="117"/>
    </row>
    <row r="63" spans="1:21" ht="12.75">
      <c r="A63" s="129"/>
      <c r="B63" s="130"/>
      <c r="C63" s="131"/>
      <c r="D63" s="110"/>
      <c r="E63" s="106"/>
      <c r="F63" s="106"/>
      <c r="G63" s="106"/>
      <c r="H63" s="121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20"/>
      <c r="T63" s="106"/>
      <c r="U63" s="125"/>
    </row>
    <row r="64" spans="1:21" ht="14.25" customHeight="1">
      <c r="A64" s="129"/>
      <c r="B64" s="130"/>
      <c r="C64" s="131"/>
      <c r="D64" s="110"/>
      <c r="E64" s="106"/>
      <c r="F64" s="106"/>
      <c r="G64" s="106"/>
      <c r="H64" s="121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20"/>
      <c r="T64" s="106"/>
      <c r="U64" s="125"/>
    </row>
    <row r="65" spans="1:21" ht="12.75">
      <c r="A65" s="132"/>
      <c r="B65" s="133"/>
      <c r="C65" s="133"/>
      <c r="D65" s="134"/>
      <c r="E65" s="132"/>
      <c r="F65" s="132"/>
      <c r="G65" s="132"/>
      <c r="H65" s="135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6"/>
      <c r="T65" s="132"/>
      <c r="U65" s="137"/>
    </row>
    <row r="66" spans="1:21" ht="12" customHeight="1">
      <c r="A66" s="106"/>
      <c r="B66" s="130"/>
      <c r="C66" s="131"/>
      <c r="D66" s="110"/>
      <c r="E66" s="106"/>
      <c r="F66" s="106"/>
      <c r="G66" s="106"/>
      <c r="H66" s="121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20"/>
      <c r="T66" s="106"/>
      <c r="U66" s="125"/>
    </row>
    <row r="67" spans="1:21" ht="13.5" customHeight="1">
      <c r="A67" s="106"/>
      <c r="B67" s="130"/>
      <c r="C67" s="131"/>
      <c r="D67" s="110"/>
      <c r="E67" s="106"/>
      <c r="F67" s="106"/>
      <c r="G67" s="106"/>
      <c r="H67" s="121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20"/>
      <c r="T67" s="106"/>
      <c r="U67" s="125"/>
    </row>
    <row r="68" spans="1:21" ht="12.75">
      <c r="A68" s="106"/>
      <c r="B68" s="130"/>
      <c r="C68" s="131"/>
      <c r="D68" s="110"/>
      <c r="E68" s="106"/>
      <c r="F68" s="106"/>
      <c r="G68" s="106"/>
      <c r="H68" s="121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20"/>
      <c r="T68" s="106"/>
      <c r="U68" s="125"/>
    </row>
    <row r="69" spans="1:21" ht="12.75">
      <c r="A69" s="138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</row>
    <row r="70" spans="2:21" ht="12.75">
      <c r="B70" s="149" t="s">
        <v>42</v>
      </c>
      <c r="C70" s="149"/>
      <c r="F70" t="s">
        <v>42</v>
      </c>
      <c r="G70" s="140"/>
      <c r="H70" s="140"/>
      <c r="I70" s="140"/>
      <c r="J70" s="140"/>
      <c r="L70" s="140" t="s">
        <v>42</v>
      </c>
      <c r="M70" s="140"/>
      <c r="N70" s="140"/>
      <c r="O70" s="140"/>
      <c r="R70" s="140" t="s">
        <v>42</v>
      </c>
      <c r="S70" s="140"/>
      <c r="T70" s="140"/>
      <c r="U70" s="140"/>
    </row>
    <row r="72" spans="2:21" ht="12.75">
      <c r="B72" s="139" t="s">
        <v>42</v>
      </c>
      <c r="C72" s="140"/>
      <c r="D72" s="140" t="s">
        <v>42</v>
      </c>
      <c r="E72" s="140"/>
      <c r="F72" s="140"/>
      <c r="G72" s="140"/>
      <c r="H72" s="140"/>
      <c r="I72" s="140"/>
      <c r="J72" s="140"/>
      <c r="L72" s="139" t="s">
        <v>42</v>
      </c>
      <c r="M72" s="140"/>
      <c r="N72" s="140"/>
      <c r="O72" s="140"/>
      <c r="R72" s="139" t="s">
        <v>42</v>
      </c>
      <c r="S72" s="140"/>
      <c r="T72" s="140"/>
      <c r="U72" s="140"/>
    </row>
    <row r="73" spans="2:21" ht="12.75">
      <c r="B73" s="139" t="s">
        <v>42</v>
      </c>
      <c r="C73" s="140"/>
      <c r="D73" s="157" t="s">
        <v>42</v>
      </c>
      <c r="E73" s="157"/>
      <c r="F73" s="157"/>
      <c r="G73" s="157"/>
      <c r="H73" s="157"/>
      <c r="I73" s="157"/>
      <c r="J73" s="157"/>
      <c r="L73" s="140" t="s">
        <v>42</v>
      </c>
      <c r="M73" s="140"/>
      <c r="N73" s="140"/>
      <c r="O73" s="140"/>
      <c r="R73" s="140" t="s">
        <v>42</v>
      </c>
      <c r="S73" s="140"/>
      <c r="T73" s="140"/>
      <c r="U73" s="140"/>
    </row>
    <row r="74" ht="12.75">
      <c r="K74" t="s">
        <v>42</v>
      </c>
    </row>
    <row r="76" spans="2:21" ht="12.75">
      <c r="B76" s="149"/>
      <c r="C76" s="149"/>
      <c r="G76" s="140"/>
      <c r="H76" s="140"/>
      <c r="I76" s="140"/>
      <c r="J76" s="140"/>
      <c r="L76" s="140"/>
      <c r="M76" s="140"/>
      <c r="N76" s="140"/>
      <c r="O76" s="140"/>
      <c r="R76" s="140"/>
      <c r="S76" s="140"/>
      <c r="T76" s="140"/>
      <c r="U76" s="140"/>
    </row>
    <row r="77" spans="2:21" ht="12.75">
      <c r="B77" s="139"/>
      <c r="C77" s="140"/>
      <c r="D77" s="156"/>
      <c r="E77" s="140"/>
      <c r="F77" s="140"/>
      <c r="G77" s="140"/>
      <c r="H77" s="140"/>
      <c r="I77" s="140"/>
      <c r="J77" s="140"/>
      <c r="L77" s="156"/>
      <c r="M77" s="140"/>
      <c r="N77" s="140"/>
      <c r="O77" s="140"/>
      <c r="R77" s="139"/>
      <c r="S77" s="140"/>
      <c r="T77" s="140"/>
      <c r="U77" s="140"/>
    </row>
    <row r="78" spans="2:21" ht="12.75">
      <c r="B78" s="139"/>
      <c r="C78" s="140"/>
      <c r="D78" s="158"/>
      <c r="E78" s="157"/>
      <c r="F78" s="157"/>
      <c r="G78" s="157"/>
      <c r="H78" s="157"/>
      <c r="I78" s="157"/>
      <c r="J78" s="157"/>
      <c r="L78" s="156"/>
      <c r="M78" s="140"/>
      <c r="N78" s="140"/>
      <c r="O78" s="140"/>
      <c r="R78" s="140"/>
      <c r="S78" s="140"/>
      <c r="T78" s="140"/>
      <c r="U78" s="140"/>
    </row>
    <row r="79" spans="2:21" ht="12.75">
      <c r="B79" s="139"/>
      <c r="C79" s="139"/>
      <c r="D79" s="1"/>
      <c r="L79" s="156"/>
      <c r="M79" s="140"/>
      <c r="N79" s="140"/>
      <c r="O79" s="140"/>
      <c r="R79" s="156"/>
      <c r="S79" s="140"/>
      <c r="T79" s="140"/>
      <c r="U79" s="140"/>
    </row>
    <row r="85" spans="7:18" ht="12.75">
      <c r="G85" s="140"/>
      <c r="H85" s="140"/>
      <c r="I85" s="140"/>
      <c r="J85" s="140"/>
      <c r="K85" s="140"/>
      <c r="L85" s="140"/>
      <c r="M85" s="140"/>
      <c r="O85" s="139"/>
      <c r="P85" s="140"/>
      <c r="Q85" s="140"/>
      <c r="R85" s="140"/>
    </row>
    <row r="86" spans="7:18" ht="12.75">
      <c r="G86" s="157"/>
      <c r="H86" s="157"/>
      <c r="I86" s="157"/>
      <c r="J86" s="157"/>
      <c r="K86" s="157"/>
      <c r="L86" s="157"/>
      <c r="M86" s="157"/>
      <c r="O86" s="140"/>
      <c r="P86" s="140"/>
      <c r="Q86" s="140"/>
      <c r="R86" s="140"/>
    </row>
  </sheetData>
  <sheetProtection/>
  <autoFilter ref="A11:U46">
    <sortState ref="A12:U86">
      <sortCondition descending="1" sortBy="value" ref="U12:U86"/>
    </sortState>
  </autoFilter>
  <mergeCells count="45">
    <mergeCell ref="A54:U54"/>
    <mergeCell ref="P61:Q61"/>
    <mergeCell ref="G86:M86"/>
    <mergeCell ref="O86:R86"/>
    <mergeCell ref="A1:U1"/>
    <mergeCell ref="A2:U2"/>
    <mergeCell ref="E3:G3"/>
    <mergeCell ref="L3:M3"/>
    <mergeCell ref="A8:U8"/>
    <mergeCell ref="P3:Q3"/>
    <mergeCell ref="B72:C72"/>
    <mergeCell ref="E9:G9"/>
    <mergeCell ref="L9:M9"/>
    <mergeCell ref="P9:Q9"/>
    <mergeCell ref="B70:C70"/>
    <mergeCell ref="G70:J70"/>
    <mergeCell ref="L70:O70"/>
    <mergeCell ref="A60:U60"/>
    <mergeCell ref="E61:G61"/>
    <mergeCell ref="L61:M61"/>
    <mergeCell ref="B78:C78"/>
    <mergeCell ref="G85:M85"/>
    <mergeCell ref="O85:R85"/>
    <mergeCell ref="B79:C79"/>
    <mergeCell ref="D78:J78"/>
    <mergeCell ref="L78:O78"/>
    <mergeCell ref="L79:O79"/>
    <mergeCell ref="R79:U79"/>
    <mergeCell ref="R70:U70"/>
    <mergeCell ref="B76:C76"/>
    <mergeCell ref="G76:J76"/>
    <mergeCell ref="L76:O76"/>
    <mergeCell ref="R76:U76"/>
    <mergeCell ref="B77:C77"/>
    <mergeCell ref="B73:C73"/>
    <mergeCell ref="D73:J73"/>
    <mergeCell ref="L73:O73"/>
    <mergeCell ref="R73:U73"/>
    <mergeCell ref="D77:J77"/>
    <mergeCell ref="L77:O77"/>
    <mergeCell ref="R77:U77"/>
    <mergeCell ref="R78:U78"/>
    <mergeCell ref="D72:J72"/>
    <mergeCell ref="L72:O72"/>
    <mergeCell ref="R72:U72"/>
  </mergeCells>
  <printOptions/>
  <pageMargins left="0.75" right="0.49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131"/>
  <sheetViews>
    <sheetView tabSelected="1" workbookViewId="0" topLeftCell="A1">
      <selection activeCell="AC16" sqref="AC16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20.28125" style="0" customWidth="1"/>
    <col min="4" max="4" width="12.140625" style="0" customWidth="1"/>
    <col min="5" max="6" width="3.421875" style="0" customWidth="1"/>
    <col min="7" max="7" width="9.421875" style="0" customWidth="1"/>
    <col min="8" max="10" width="0.2890625" style="0" hidden="1" customWidth="1"/>
    <col min="11" max="11" width="7.421875" style="0" customWidth="1"/>
    <col min="12" max="12" width="6.28125" style="0" bestFit="1" customWidth="1"/>
    <col min="13" max="13" width="7.00390625" style="0" bestFit="1" customWidth="1"/>
    <col min="14" max="14" width="5.7109375" style="0" customWidth="1"/>
    <col min="15" max="15" width="6.140625" style="0" customWidth="1"/>
    <col min="16" max="16" width="5.421875" style="0" customWidth="1"/>
    <col min="17" max="17" width="5.140625" style="0" customWidth="1"/>
    <col min="18" max="18" width="5.57421875" style="0" customWidth="1"/>
    <col min="19" max="19" width="7.00390625" style="0" customWidth="1"/>
    <col min="20" max="20" width="5.8515625" style="0" customWidth="1"/>
    <col min="21" max="21" width="6.140625" style="0" customWidth="1"/>
    <col min="28" max="28" width="11.00390625" style="0" bestFit="1" customWidth="1"/>
    <col min="29" max="29" width="12.00390625" style="0" bestFit="1" customWidth="1"/>
  </cols>
  <sheetData>
    <row r="1" ht="9" customHeight="1"/>
    <row r="2" spans="1:21" ht="20.25">
      <c r="A2" s="150" t="s">
        <v>240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2"/>
    </row>
    <row r="3" spans="1:21" ht="12.75">
      <c r="A3" s="146" t="s">
        <v>34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8"/>
    </row>
    <row r="4" spans="1:21" ht="12.75" customHeight="1">
      <c r="A4" s="2"/>
      <c r="B4" s="2"/>
      <c r="C4" s="2"/>
      <c r="D4" s="2"/>
      <c r="E4" s="143" t="s">
        <v>0</v>
      </c>
      <c r="F4" s="143"/>
      <c r="G4" s="143"/>
      <c r="H4" s="33"/>
      <c r="I4" s="33"/>
      <c r="J4" s="33"/>
      <c r="K4" s="33"/>
      <c r="L4" s="144" t="s">
        <v>1</v>
      </c>
      <c r="M4" s="144"/>
      <c r="N4" s="2"/>
      <c r="O4" s="2"/>
      <c r="P4" s="145" t="s">
        <v>2</v>
      </c>
      <c r="Q4" s="145"/>
      <c r="R4" s="2"/>
      <c r="S4" s="2"/>
      <c r="T4" s="2"/>
      <c r="U4" s="2"/>
    </row>
    <row r="5" spans="1:29" ht="40.5" customHeight="1">
      <c r="A5" s="11" t="s">
        <v>3</v>
      </c>
      <c r="B5" s="2" t="s">
        <v>4</v>
      </c>
      <c r="C5" s="2" t="s">
        <v>5</v>
      </c>
      <c r="D5" s="16" t="s">
        <v>28</v>
      </c>
      <c r="E5" s="3" t="s">
        <v>6</v>
      </c>
      <c r="F5" s="3" t="s">
        <v>7</v>
      </c>
      <c r="G5" s="3" t="s">
        <v>8</v>
      </c>
      <c r="H5" s="4" t="s">
        <v>9</v>
      </c>
      <c r="I5" s="4" t="s">
        <v>10</v>
      </c>
      <c r="J5" s="4" t="s">
        <v>11</v>
      </c>
      <c r="K5" s="5" t="s">
        <v>12</v>
      </c>
      <c r="L5" s="6" t="s">
        <v>13</v>
      </c>
      <c r="M5" s="7" t="s">
        <v>14</v>
      </c>
      <c r="N5" s="23" t="s">
        <v>15</v>
      </c>
      <c r="O5" s="8" t="s">
        <v>16</v>
      </c>
      <c r="P5" s="6" t="s">
        <v>17</v>
      </c>
      <c r="Q5" s="7" t="s">
        <v>18</v>
      </c>
      <c r="R5" s="9" t="s">
        <v>19</v>
      </c>
      <c r="S5" s="10" t="s">
        <v>20</v>
      </c>
      <c r="T5" s="6" t="s">
        <v>21</v>
      </c>
      <c r="U5" s="7" t="s">
        <v>22</v>
      </c>
      <c r="AB5" s="78" t="s">
        <v>42</v>
      </c>
      <c r="AC5" s="79" t="s">
        <v>42</v>
      </c>
    </row>
    <row r="6" spans="1:21" ht="13.5" customHeight="1">
      <c r="A6" s="2">
        <v>12</v>
      </c>
      <c r="B6" s="75" t="s">
        <v>275</v>
      </c>
      <c r="C6" s="76" t="s">
        <v>276</v>
      </c>
      <c r="D6" s="66" t="s">
        <v>61</v>
      </c>
      <c r="E6" s="12">
        <v>17</v>
      </c>
      <c r="F6" s="12">
        <v>3</v>
      </c>
      <c r="G6" s="12">
        <v>27</v>
      </c>
      <c r="H6" s="22">
        <f aca="true" t="shared" si="0" ref="H6:H17">SUM(E6*5)</f>
        <v>85</v>
      </c>
      <c r="I6" s="12">
        <f aca="true" t="shared" si="1" ref="I6:I17">SUM(F6*5/12)</f>
        <v>1.25</v>
      </c>
      <c r="J6" s="12">
        <f aca="true" t="shared" si="2" ref="J6:J17">SUM(G6*5/365)</f>
        <v>0.3698630136986301</v>
      </c>
      <c r="K6" s="12">
        <f aca="true" t="shared" si="3" ref="K6:K17">SUM(H6:J6)</f>
        <v>86.61986301369863</v>
      </c>
      <c r="L6" s="12">
        <v>0</v>
      </c>
      <c r="M6" s="12">
        <v>0</v>
      </c>
      <c r="N6" s="12">
        <v>3</v>
      </c>
      <c r="O6" s="12">
        <v>0</v>
      </c>
      <c r="P6" s="12">
        <v>15</v>
      </c>
      <c r="Q6" s="12">
        <v>0</v>
      </c>
      <c r="R6" s="12">
        <v>0</v>
      </c>
      <c r="S6" s="13">
        <f aca="true" t="shared" si="4" ref="S6:S17">SUM(K6,M6,N6,O6,Q6,R6)</f>
        <v>89.61986301369863</v>
      </c>
      <c r="T6" s="12">
        <v>15</v>
      </c>
      <c r="U6" s="18">
        <f aca="true" t="shared" si="5" ref="U6:U17">SUM(S6-T6)</f>
        <v>74.61986301369863</v>
      </c>
    </row>
    <row r="7" spans="1:21" ht="15.75" customHeight="1">
      <c r="A7" s="2">
        <v>1</v>
      </c>
      <c r="B7" s="14" t="s">
        <v>208</v>
      </c>
      <c r="C7" s="17" t="s">
        <v>161</v>
      </c>
      <c r="D7" s="66" t="s">
        <v>77</v>
      </c>
      <c r="E7" s="12">
        <v>13</v>
      </c>
      <c r="F7" s="12">
        <v>5</v>
      </c>
      <c r="G7" s="12">
        <v>12</v>
      </c>
      <c r="H7" s="22">
        <f t="shared" si="0"/>
        <v>65</v>
      </c>
      <c r="I7" s="12">
        <f t="shared" si="1"/>
        <v>2.0833333333333335</v>
      </c>
      <c r="J7" s="12">
        <f t="shared" si="2"/>
        <v>0.1643835616438356</v>
      </c>
      <c r="K7" s="12">
        <f t="shared" si="3"/>
        <v>67.24771689497716</v>
      </c>
      <c r="L7" s="12">
        <v>0</v>
      </c>
      <c r="M7" s="12">
        <v>6</v>
      </c>
      <c r="N7" s="12">
        <v>6</v>
      </c>
      <c r="O7" s="12">
        <v>0</v>
      </c>
      <c r="P7" s="12">
        <v>15</v>
      </c>
      <c r="Q7" s="12">
        <v>0</v>
      </c>
      <c r="R7" s="12">
        <v>0</v>
      </c>
      <c r="S7" s="13">
        <f t="shared" si="4"/>
        <v>79.24771689497716</v>
      </c>
      <c r="T7" s="12">
        <f aca="true" t="shared" si="6" ref="T7:T17">SUM(L7,P7)</f>
        <v>15</v>
      </c>
      <c r="U7" s="18">
        <f t="shared" si="5"/>
        <v>64.24771689497716</v>
      </c>
    </row>
    <row r="8" spans="1:21" ht="22.5">
      <c r="A8" s="2">
        <v>2</v>
      </c>
      <c r="B8" s="14" t="s">
        <v>232</v>
      </c>
      <c r="C8" s="17" t="s">
        <v>233</v>
      </c>
      <c r="D8" s="66" t="s">
        <v>61</v>
      </c>
      <c r="E8" s="12">
        <v>8</v>
      </c>
      <c r="F8" s="12">
        <v>10</v>
      </c>
      <c r="G8" s="12">
        <v>28</v>
      </c>
      <c r="H8" s="22">
        <f t="shared" si="0"/>
        <v>40</v>
      </c>
      <c r="I8" s="12">
        <f t="shared" si="1"/>
        <v>4.166666666666667</v>
      </c>
      <c r="J8" s="12">
        <f t="shared" si="2"/>
        <v>0.3835616438356164</v>
      </c>
      <c r="K8" s="12">
        <f t="shared" si="3"/>
        <v>44.550228310502284</v>
      </c>
      <c r="L8" s="12">
        <v>0</v>
      </c>
      <c r="M8" s="12">
        <v>6</v>
      </c>
      <c r="N8" s="12">
        <v>6</v>
      </c>
      <c r="O8" s="12">
        <v>0</v>
      </c>
      <c r="P8" s="12">
        <v>0</v>
      </c>
      <c r="Q8" s="12">
        <v>0</v>
      </c>
      <c r="R8" s="12">
        <v>0</v>
      </c>
      <c r="S8" s="13">
        <f t="shared" si="4"/>
        <v>56.550228310502284</v>
      </c>
      <c r="T8" s="12">
        <f t="shared" si="6"/>
        <v>0</v>
      </c>
      <c r="U8" s="18">
        <f t="shared" si="5"/>
        <v>56.550228310502284</v>
      </c>
    </row>
    <row r="9" spans="1:21" ht="12.75">
      <c r="A9" s="2">
        <v>3</v>
      </c>
      <c r="B9" s="14" t="s">
        <v>202</v>
      </c>
      <c r="C9" s="17" t="s">
        <v>84</v>
      </c>
      <c r="D9" s="66" t="s">
        <v>203</v>
      </c>
      <c r="E9" s="12">
        <v>9</v>
      </c>
      <c r="F9" s="12">
        <v>4</v>
      </c>
      <c r="G9" s="12">
        <v>1</v>
      </c>
      <c r="H9" s="22">
        <f t="shared" si="0"/>
        <v>45</v>
      </c>
      <c r="I9" s="12">
        <f t="shared" si="1"/>
        <v>1.6666666666666667</v>
      </c>
      <c r="J9" s="12">
        <f t="shared" si="2"/>
        <v>0.0136986301369863</v>
      </c>
      <c r="K9" s="12">
        <f t="shared" si="3"/>
        <v>46.68036529680365</v>
      </c>
      <c r="L9" s="12">
        <v>0</v>
      </c>
      <c r="M9" s="12">
        <v>0</v>
      </c>
      <c r="N9" s="12">
        <v>0</v>
      </c>
      <c r="O9" s="12">
        <v>2</v>
      </c>
      <c r="P9" s="12">
        <v>0</v>
      </c>
      <c r="Q9" s="12">
        <v>0</v>
      </c>
      <c r="R9" s="12">
        <v>0</v>
      </c>
      <c r="S9" s="13">
        <f t="shared" si="4"/>
        <v>48.68036529680365</v>
      </c>
      <c r="T9" s="12">
        <f t="shared" si="6"/>
        <v>0</v>
      </c>
      <c r="U9" s="18">
        <f t="shared" si="5"/>
        <v>48.68036529680365</v>
      </c>
    </row>
    <row r="10" spans="1:21" ht="12.75">
      <c r="A10" s="2">
        <v>4</v>
      </c>
      <c r="B10" s="14" t="s">
        <v>230</v>
      </c>
      <c r="C10" s="17" t="s">
        <v>231</v>
      </c>
      <c r="D10" s="66" t="s">
        <v>61</v>
      </c>
      <c r="E10" s="12">
        <v>7</v>
      </c>
      <c r="F10" s="12">
        <v>3</v>
      </c>
      <c r="G10" s="12">
        <v>13</v>
      </c>
      <c r="H10" s="22">
        <f t="shared" si="0"/>
        <v>35</v>
      </c>
      <c r="I10" s="12">
        <f t="shared" si="1"/>
        <v>1.25</v>
      </c>
      <c r="J10" s="12">
        <f t="shared" si="2"/>
        <v>0.1780821917808219</v>
      </c>
      <c r="K10" s="12">
        <f t="shared" si="3"/>
        <v>36.428082191780824</v>
      </c>
      <c r="L10" s="12">
        <v>0</v>
      </c>
      <c r="M10" s="12">
        <v>0</v>
      </c>
      <c r="N10" s="12">
        <v>0</v>
      </c>
      <c r="O10" s="12">
        <v>1</v>
      </c>
      <c r="P10" s="12">
        <v>0</v>
      </c>
      <c r="Q10" s="12">
        <v>0</v>
      </c>
      <c r="R10" s="12">
        <v>0</v>
      </c>
      <c r="S10" s="13">
        <f t="shared" si="4"/>
        <v>37.428082191780824</v>
      </c>
      <c r="T10" s="12">
        <f t="shared" si="6"/>
        <v>0</v>
      </c>
      <c r="U10" s="18">
        <f t="shared" si="5"/>
        <v>37.428082191780824</v>
      </c>
    </row>
    <row r="11" spans="1:21" ht="12.75">
      <c r="A11" s="2">
        <v>5</v>
      </c>
      <c r="B11" s="14" t="s">
        <v>200</v>
      </c>
      <c r="C11" s="17" t="s">
        <v>201</v>
      </c>
      <c r="D11" s="66" t="s">
        <v>61</v>
      </c>
      <c r="E11" s="12">
        <v>10</v>
      </c>
      <c r="F11" s="12">
        <v>4</v>
      </c>
      <c r="G11" s="12">
        <v>25</v>
      </c>
      <c r="H11" s="22">
        <f t="shared" si="0"/>
        <v>50</v>
      </c>
      <c r="I11" s="12">
        <f t="shared" si="1"/>
        <v>1.6666666666666667</v>
      </c>
      <c r="J11" s="12">
        <f t="shared" si="2"/>
        <v>0.3424657534246575</v>
      </c>
      <c r="K11" s="12">
        <f t="shared" si="3"/>
        <v>52.00913242009132</v>
      </c>
      <c r="L11" s="12">
        <v>0</v>
      </c>
      <c r="M11" s="12">
        <v>0</v>
      </c>
      <c r="N11" s="12">
        <v>0</v>
      </c>
      <c r="O11" s="12">
        <v>0</v>
      </c>
      <c r="P11" s="12">
        <v>15</v>
      </c>
      <c r="Q11" s="12">
        <v>0</v>
      </c>
      <c r="R11" s="12">
        <v>0</v>
      </c>
      <c r="S11" s="13">
        <f t="shared" si="4"/>
        <v>52.00913242009132</v>
      </c>
      <c r="T11" s="12">
        <f t="shared" si="6"/>
        <v>15</v>
      </c>
      <c r="U11" s="18">
        <f t="shared" si="5"/>
        <v>37.00913242009132</v>
      </c>
    </row>
    <row r="12" spans="1:21" ht="12.75" customHeight="1">
      <c r="A12" s="2">
        <v>6</v>
      </c>
      <c r="B12" s="14" t="s">
        <v>59</v>
      </c>
      <c r="C12" s="17" t="s">
        <v>60</v>
      </c>
      <c r="D12" s="68" t="s">
        <v>61</v>
      </c>
      <c r="E12" s="12">
        <v>1</v>
      </c>
      <c r="F12" s="12">
        <v>4</v>
      </c>
      <c r="G12" s="12">
        <v>14</v>
      </c>
      <c r="H12" s="22">
        <f t="shared" si="0"/>
        <v>5</v>
      </c>
      <c r="I12" s="12">
        <f t="shared" si="1"/>
        <v>1.6666666666666667</v>
      </c>
      <c r="J12" s="12">
        <f t="shared" si="2"/>
        <v>0.1917808219178082</v>
      </c>
      <c r="K12" s="12">
        <f t="shared" si="3"/>
        <v>6.858447488584475</v>
      </c>
      <c r="L12" s="12">
        <v>0</v>
      </c>
      <c r="M12" s="12">
        <v>6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3">
        <f t="shared" si="4"/>
        <v>12.858447488584474</v>
      </c>
      <c r="T12" s="12">
        <f t="shared" si="6"/>
        <v>0</v>
      </c>
      <c r="U12" s="18">
        <f t="shared" si="5"/>
        <v>12.858447488584474</v>
      </c>
    </row>
    <row r="13" spans="1:21" ht="12.75">
      <c r="A13" s="2">
        <v>7</v>
      </c>
      <c r="B13" s="14" t="s">
        <v>209</v>
      </c>
      <c r="C13" s="17" t="s">
        <v>210</v>
      </c>
      <c r="D13" s="66" t="s">
        <v>61</v>
      </c>
      <c r="E13" s="12">
        <v>1</v>
      </c>
      <c r="F13" s="12">
        <v>4</v>
      </c>
      <c r="G13" s="12">
        <v>13</v>
      </c>
      <c r="H13" s="22">
        <f t="shared" si="0"/>
        <v>5</v>
      </c>
      <c r="I13" s="12">
        <f t="shared" si="1"/>
        <v>1.6666666666666667</v>
      </c>
      <c r="J13" s="12">
        <f t="shared" si="2"/>
        <v>0.1780821917808219</v>
      </c>
      <c r="K13" s="12">
        <f t="shared" si="3"/>
        <v>6.844748858447489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3">
        <f t="shared" si="4"/>
        <v>6.844748858447489</v>
      </c>
      <c r="T13" s="12">
        <f t="shared" si="6"/>
        <v>0</v>
      </c>
      <c r="U13" s="18">
        <f t="shared" si="5"/>
        <v>6.844748858447489</v>
      </c>
    </row>
    <row r="14" spans="1:21" ht="22.5">
      <c r="A14" s="2">
        <v>8</v>
      </c>
      <c r="B14" s="14" t="s">
        <v>204</v>
      </c>
      <c r="C14" s="17" t="s">
        <v>205</v>
      </c>
      <c r="D14" s="66" t="s">
        <v>61</v>
      </c>
      <c r="E14" s="12">
        <v>0</v>
      </c>
      <c r="F14" s="12">
        <v>10</v>
      </c>
      <c r="G14" s="12">
        <v>30</v>
      </c>
      <c r="H14" s="22">
        <f t="shared" si="0"/>
        <v>0</v>
      </c>
      <c r="I14" s="12">
        <f t="shared" si="1"/>
        <v>4.166666666666667</v>
      </c>
      <c r="J14" s="12">
        <f t="shared" si="2"/>
        <v>0.410958904109589</v>
      </c>
      <c r="K14" s="12">
        <f t="shared" si="3"/>
        <v>4.577625570776256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3">
        <f t="shared" si="4"/>
        <v>4.577625570776256</v>
      </c>
      <c r="T14" s="12">
        <f t="shared" si="6"/>
        <v>0</v>
      </c>
      <c r="U14" s="18">
        <f t="shared" si="5"/>
        <v>4.577625570776256</v>
      </c>
    </row>
    <row r="15" spans="1:21" ht="12.75">
      <c r="A15" s="2">
        <v>9</v>
      </c>
      <c r="B15" s="14" t="s">
        <v>206</v>
      </c>
      <c r="C15" s="17" t="s">
        <v>207</v>
      </c>
      <c r="D15" s="66" t="s">
        <v>61</v>
      </c>
      <c r="E15" s="12">
        <v>0</v>
      </c>
      <c r="F15" s="12">
        <v>9</v>
      </c>
      <c r="G15" s="12">
        <v>11</v>
      </c>
      <c r="H15" s="22">
        <f t="shared" si="0"/>
        <v>0</v>
      </c>
      <c r="I15" s="12">
        <f t="shared" si="1"/>
        <v>3.75</v>
      </c>
      <c r="J15" s="12">
        <f t="shared" si="2"/>
        <v>0.1506849315068493</v>
      </c>
      <c r="K15" s="12">
        <f t="shared" si="3"/>
        <v>3.9006849315068495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3">
        <f t="shared" si="4"/>
        <v>3.9006849315068495</v>
      </c>
      <c r="T15" s="12">
        <f t="shared" si="6"/>
        <v>0</v>
      </c>
      <c r="U15" s="18">
        <f t="shared" si="5"/>
        <v>3.9006849315068495</v>
      </c>
    </row>
    <row r="16" spans="1:21" ht="25.5">
      <c r="A16" s="2">
        <v>10</v>
      </c>
      <c r="B16" s="14" t="s">
        <v>199</v>
      </c>
      <c r="C16" s="17" t="s">
        <v>60</v>
      </c>
      <c r="D16" s="66" t="s">
        <v>61</v>
      </c>
      <c r="E16" s="12">
        <v>0</v>
      </c>
      <c r="F16" s="12">
        <v>3</v>
      </c>
      <c r="G16" s="12">
        <v>18</v>
      </c>
      <c r="H16" s="22">
        <f t="shared" si="0"/>
        <v>0</v>
      </c>
      <c r="I16" s="12">
        <f t="shared" si="1"/>
        <v>1.25</v>
      </c>
      <c r="J16" s="12">
        <f t="shared" si="2"/>
        <v>0.2465753424657534</v>
      </c>
      <c r="K16" s="12">
        <f t="shared" si="3"/>
        <v>1.4965753424657535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3">
        <f t="shared" si="4"/>
        <v>1.4965753424657535</v>
      </c>
      <c r="T16" s="12">
        <f t="shared" si="6"/>
        <v>0</v>
      </c>
      <c r="U16" s="18">
        <f t="shared" si="5"/>
        <v>1.4965753424657535</v>
      </c>
    </row>
    <row r="17" spans="1:21" ht="12.75">
      <c r="A17" s="2">
        <v>11</v>
      </c>
      <c r="B17" s="75" t="s">
        <v>264</v>
      </c>
      <c r="C17" s="76" t="s">
        <v>265</v>
      </c>
      <c r="D17" s="66" t="s">
        <v>61</v>
      </c>
      <c r="E17" s="12">
        <v>0</v>
      </c>
      <c r="F17" s="12">
        <v>3</v>
      </c>
      <c r="G17" s="12">
        <v>11</v>
      </c>
      <c r="H17" s="22">
        <f t="shared" si="0"/>
        <v>0</v>
      </c>
      <c r="I17" s="12">
        <f t="shared" si="1"/>
        <v>1.25</v>
      </c>
      <c r="J17" s="12">
        <f t="shared" si="2"/>
        <v>0.1506849315068493</v>
      </c>
      <c r="K17" s="12">
        <f t="shared" si="3"/>
        <v>1.4006849315068493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3">
        <f t="shared" si="4"/>
        <v>1.4006849315068493</v>
      </c>
      <c r="T17" s="12">
        <f t="shared" si="6"/>
        <v>0</v>
      </c>
      <c r="U17" s="18">
        <f t="shared" si="5"/>
        <v>1.4006849315068493</v>
      </c>
    </row>
    <row r="18" ht="12.75" customHeight="1"/>
    <row r="19" spans="2:21" ht="12.75">
      <c r="B19" s="149" t="s">
        <v>23</v>
      </c>
      <c r="C19" s="149"/>
      <c r="E19" t="s">
        <v>24</v>
      </c>
      <c r="G19" s="140"/>
      <c r="H19" s="140"/>
      <c r="I19" s="140"/>
      <c r="J19" s="140"/>
      <c r="L19" s="140" t="s">
        <v>24</v>
      </c>
      <c r="M19" s="140"/>
      <c r="N19" s="140"/>
      <c r="O19" s="140"/>
      <c r="R19" s="140" t="s">
        <v>24</v>
      </c>
      <c r="S19" s="140"/>
      <c r="T19" s="140"/>
      <c r="U19" s="140"/>
    </row>
    <row r="20" spans="4:21" ht="12.75">
      <c r="D20" s="156" t="s">
        <v>282</v>
      </c>
      <c r="E20" s="140"/>
      <c r="F20" s="140"/>
      <c r="G20" s="140"/>
      <c r="H20" s="140"/>
      <c r="I20" s="140"/>
      <c r="J20" s="140"/>
      <c r="L20" s="156" t="s">
        <v>284</v>
      </c>
      <c r="M20" s="140"/>
      <c r="N20" s="140"/>
      <c r="O20" s="140"/>
      <c r="R20" s="139" t="s">
        <v>43</v>
      </c>
      <c r="S20" s="140"/>
      <c r="T20" s="140"/>
      <c r="U20" s="140"/>
    </row>
    <row r="21" spans="2:21" ht="12.75">
      <c r="B21" s="156" t="s">
        <v>250</v>
      </c>
      <c r="C21" s="140"/>
      <c r="D21" s="158" t="s">
        <v>283</v>
      </c>
      <c r="E21" s="157"/>
      <c r="F21" s="157"/>
      <c r="G21" s="157"/>
      <c r="H21" s="157"/>
      <c r="I21" s="157"/>
      <c r="J21" s="157"/>
      <c r="L21" s="156" t="s">
        <v>285</v>
      </c>
      <c r="M21" s="140"/>
      <c r="N21" s="140"/>
      <c r="O21" s="140"/>
      <c r="R21" s="140" t="s">
        <v>44</v>
      </c>
      <c r="S21" s="140"/>
      <c r="T21" s="140"/>
      <c r="U21" s="140"/>
    </row>
    <row r="22" spans="2:21" ht="12.75">
      <c r="B22" s="139" t="s">
        <v>27</v>
      </c>
      <c r="C22" s="140"/>
      <c r="D22" s="157" t="s">
        <v>45</v>
      </c>
      <c r="E22" s="157"/>
      <c r="F22" s="157"/>
      <c r="G22" s="157"/>
      <c r="H22" s="157"/>
      <c r="I22" s="157"/>
      <c r="J22" s="157"/>
      <c r="L22" s="156" t="s">
        <v>286</v>
      </c>
      <c r="M22" s="140"/>
      <c r="N22" s="140"/>
      <c r="O22" s="140"/>
      <c r="R22" s="156" t="s">
        <v>287</v>
      </c>
      <c r="S22" s="140"/>
      <c r="T22" s="140"/>
      <c r="U22" s="140"/>
    </row>
    <row r="24" ht="15" customHeight="1"/>
    <row r="28" spans="1:21" ht="20.25">
      <c r="A28" s="8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4"/>
    </row>
    <row r="29" spans="1:21" ht="12.75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7"/>
    </row>
    <row r="30" spans="1:21" ht="12.75">
      <c r="A30" s="2"/>
      <c r="B30" s="2"/>
      <c r="C30" s="2"/>
      <c r="D30" s="106"/>
      <c r="E30" s="107"/>
      <c r="F30" s="111"/>
      <c r="G30" s="112"/>
      <c r="H30" s="113"/>
      <c r="I30" s="113"/>
      <c r="J30" s="113"/>
      <c r="K30" s="113"/>
      <c r="L30" s="107"/>
      <c r="M30" s="112"/>
      <c r="N30" s="106"/>
      <c r="O30" s="106"/>
      <c r="P30" s="114"/>
      <c r="Q30" s="115"/>
      <c r="R30" s="106"/>
      <c r="S30" s="106"/>
      <c r="T30" s="106"/>
      <c r="U30" s="106"/>
    </row>
    <row r="31" spans="1:21" ht="24.75" customHeight="1">
      <c r="A31" s="11"/>
      <c r="B31" s="2"/>
      <c r="C31" s="2"/>
      <c r="D31" s="108"/>
      <c r="E31" s="109"/>
      <c r="F31" s="109"/>
      <c r="G31" s="109"/>
      <c r="H31" s="116"/>
      <c r="I31" s="116"/>
      <c r="J31" s="116"/>
      <c r="K31" s="116"/>
      <c r="L31" s="117"/>
      <c r="M31" s="117"/>
      <c r="N31" s="118"/>
      <c r="O31" s="118"/>
      <c r="P31" s="117"/>
      <c r="Q31" s="117"/>
      <c r="R31" s="119"/>
      <c r="S31" s="117"/>
      <c r="T31" s="117"/>
      <c r="U31" s="117"/>
    </row>
    <row r="32" spans="1:21" ht="12.75">
      <c r="A32" s="2"/>
      <c r="B32" s="14"/>
      <c r="C32" s="15"/>
      <c r="D32" s="110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20"/>
      <c r="T32" s="106"/>
      <c r="U32" s="125"/>
    </row>
    <row r="33" spans="1:21" ht="12.75">
      <c r="A33" s="2"/>
      <c r="B33" s="2"/>
      <c r="C33" s="2"/>
      <c r="D33" s="34"/>
      <c r="E33" s="12"/>
      <c r="F33" s="12"/>
      <c r="G33" s="12"/>
      <c r="H33" s="2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3"/>
      <c r="T33" s="12"/>
      <c r="U33" s="18"/>
    </row>
    <row r="34" spans="1:21" ht="15.75" customHeight="1">
      <c r="A34" s="2"/>
      <c r="B34" s="14"/>
      <c r="C34" s="15"/>
      <c r="D34" s="65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3"/>
      <c r="T34" s="12"/>
      <c r="U34" s="18"/>
    </row>
    <row r="35" spans="1:21" ht="12.75">
      <c r="A35" s="2"/>
      <c r="B35" s="14"/>
      <c r="C35" s="17"/>
      <c r="D35" s="66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3"/>
      <c r="T35" s="12"/>
      <c r="U35" s="18"/>
    </row>
    <row r="37" ht="12.75" customHeight="1"/>
    <row r="38" spans="1:21" ht="20.25">
      <c r="A38" s="82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4"/>
    </row>
    <row r="39" spans="1:21" ht="12.75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7"/>
    </row>
    <row r="40" spans="1:21" ht="12.75">
      <c r="A40" s="2"/>
      <c r="B40" s="2"/>
      <c r="C40" s="2"/>
      <c r="D40" s="106"/>
      <c r="E40" s="107"/>
      <c r="F40" s="94"/>
      <c r="G40" s="95"/>
      <c r="H40" s="96"/>
      <c r="I40" s="96"/>
      <c r="J40" s="96"/>
      <c r="K40" s="96"/>
      <c r="L40" s="97"/>
      <c r="M40" s="95"/>
      <c r="N40" s="98"/>
      <c r="O40" s="98"/>
      <c r="P40" s="99"/>
      <c r="Q40" s="100"/>
      <c r="R40" s="98"/>
      <c r="S40" s="98"/>
      <c r="T40" s="98"/>
      <c r="U40" s="98"/>
    </row>
    <row r="41" spans="1:21" ht="12.75">
      <c r="A41" s="11"/>
      <c r="B41" s="2"/>
      <c r="C41" s="2"/>
      <c r="D41" s="108"/>
      <c r="E41" s="109"/>
      <c r="F41" s="101"/>
      <c r="G41" s="101"/>
      <c r="H41" s="102"/>
      <c r="I41" s="102"/>
      <c r="J41" s="102"/>
      <c r="K41" s="102"/>
      <c r="L41" s="103"/>
      <c r="M41" s="103"/>
      <c r="N41" s="104"/>
      <c r="O41" s="104"/>
      <c r="P41" s="103"/>
      <c r="Q41" s="103"/>
      <c r="R41" s="105"/>
      <c r="S41" s="103"/>
      <c r="T41" s="103"/>
      <c r="U41" s="103"/>
    </row>
    <row r="42" spans="1:21" ht="12.75" customHeight="1">
      <c r="A42" s="2"/>
      <c r="B42" s="17"/>
      <c r="C42" s="15"/>
      <c r="D42" s="110"/>
      <c r="E42" s="106"/>
      <c r="F42" s="12"/>
      <c r="G42" s="12"/>
      <c r="H42" s="12"/>
      <c r="I42" s="12"/>
      <c r="J42" s="12"/>
      <c r="K42" s="12"/>
      <c r="L42" s="12"/>
      <c r="M42" s="12"/>
      <c r="N42" s="12"/>
      <c r="O42" s="2"/>
      <c r="P42" s="2"/>
      <c r="Q42" s="2"/>
      <c r="R42" s="2"/>
      <c r="S42" s="13"/>
      <c r="T42" s="2"/>
      <c r="U42" s="19"/>
    </row>
    <row r="47" spans="2:21" ht="12.75">
      <c r="B47" s="88"/>
      <c r="C47" s="89"/>
      <c r="G47" s="89"/>
      <c r="H47" s="89"/>
      <c r="I47" s="89"/>
      <c r="J47" s="89"/>
      <c r="L47" s="89"/>
      <c r="M47" s="89"/>
      <c r="N47" s="89"/>
      <c r="O47" s="89"/>
      <c r="R47" s="89"/>
      <c r="S47" s="89"/>
      <c r="T47" s="89"/>
      <c r="U47" s="89"/>
    </row>
    <row r="48" spans="2:21" ht="12.75">
      <c r="B48" s="90"/>
      <c r="C48" s="89"/>
      <c r="D48" s="88"/>
      <c r="E48" s="89"/>
      <c r="F48" s="89"/>
      <c r="G48" s="89"/>
      <c r="H48" s="89"/>
      <c r="I48" s="89"/>
      <c r="J48" s="89"/>
      <c r="L48" s="88"/>
      <c r="M48" s="89"/>
      <c r="N48" s="89"/>
      <c r="O48" s="89"/>
      <c r="R48" s="90"/>
      <c r="S48" s="89"/>
      <c r="T48" s="89"/>
      <c r="U48" s="89"/>
    </row>
    <row r="49" spans="4:21" ht="12.75">
      <c r="D49" s="91"/>
      <c r="E49" s="92"/>
      <c r="F49" s="92"/>
      <c r="G49" s="92"/>
      <c r="H49" s="92"/>
      <c r="I49" s="92"/>
      <c r="J49" s="92"/>
      <c r="L49" s="88"/>
      <c r="M49" s="89"/>
      <c r="N49" s="89"/>
      <c r="O49" s="89"/>
      <c r="R49" s="89"/>
      <c r="S49" s="89"/>
      <c r="T49" s="89"/>
      <c r="U49" s="89"/>
    </row>
    <row r="50" spans="4:21" ht="12.75">
      <c r="D50" s="92"/>
      <c r="E50" s="92"/>
      <c r="F50" s="92"/>
      <c r="G50" s="92"/>
      <c r="H50" s="92"/>
      <c r="I50" s="92"/>
      <c r="J50" s="92"/>
      <c r="L50" s="88"/>
      <c r="M50" s="89"/>
      <c r="N50" s="89"/>
      <c r="O50" s="89"/>
      <c r="R50" s="88"/>
      <c r="S50" s="89"/>
      <c r="T50" s="89"/>
      <c r="U50" s="89"/>
    </row>
    <row r="51" ht="15.75" customHeight="1"/>
    <row r="53" ht="13.5" customHeight="1"/>
    <row r="54" spans="1:21" ht="19.5" customHeight="1">
      <c r="A54" s="82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4"/>
    </row>
    <row r="55" spans="1:21" ht="14.25" customHeight="1">
      <c r="A55" s="85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7"/>
    </row>
    <row r="56" spans="1:21" ht="14.25" customHeight="1">
      <c r="A56" s="2"/>
      <c r="B56" s="2"/>
      <c r="C56" s="2"/>
      <c r="D56" s="98"/>
      <c r="E56" s="97"/>
      <c r="F56" s="94"/>
      <c r="G56" s="95"/>
      <c r="H56" s="96"/>
      <c r="I56" s="96"/>
      <c r="J56" s="96"/>
      <c r="K56" s="96"/>
      <c r="L56" s="97"/>
      <c r="M56" s="95"/>
      <c r="N56" s="98"/>
      <c r="O56" s="98"/>
      <c r="P56" s="99"/>
      <c r="Q56" s="100"/>
      <c r="R56" s="98"/>
      <c r="S56" s="98"/>
      <c r="T56" s="98"/>
      <c r="U56" s="2"/>
    </row>
    <row r="57" spans="1:21" ht="14.25" customHeight="1">
      <c r="A57" s="11"/>
      <c r="B57" s="2"/>
      <c r="C57" s="2"/>
      <c r="D57" s="98"/>
      <c r="E57" s="101"/>
      <c r="F57" s="101"/>
      <c r="G57" s="101"/>
      <c r="H57" s="102"/>
      <c r="I57" s="102"/>
      <c r="J57" s="102"/>
      <c r="K57" s="102"/>
      <c r="L57" s="103"/>
      <c r="M57" s="103"/>
      <c r="N57" s="104"/>
      <c r="O57" s="104"/>
      <c r="P57" s="103"/>
      <c r="Q57" s="103"/>
      <c r="R57" s="105"/>
      <c r="S57" s="103"/>
      <c r="T57" s="103"/>
      <c r="U57" s="93"/>
    </row>
    <row r="58" spans="1:21" ht="14.25" customHeight="1">
      <c r="A58" s="2"/>
      <c r="B58" s="17"/>
      <c r="C58" s="15"/>
      <c r="D58" s="122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123"/>
      <c r="T58" s="98"/>
      <c r="U58" s="19"/>
    </row>
    <row r="59" spans="1:21" ht="14.25" customHeight="1">
      <c r="A59" s="2"/>
      <c r="B59" s="14"/>
      <c r="C59" s="67"/>
      <c r="D59" s="122"/>
      <c r="E59" s="98"/>
      <c r="F59" s="98"/>
      <c r="G59" s="98"/>
      <c r="H59" s="124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123"/>
      <c r="T59" s="98"/>
      <c r="U59" s="18"/>
    </row>
    <row r="60" spans="1:21" ht="14.25" customHeight="1">
      <c r="A60" s="2"/>
      <c r="B60" s="14"/>
      <c r="C60" s="17"/>
      <c r="D60" s="122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123"/>
      <c r="T60" s="98"/>
      <c r="U60" s="18"/>
    </row>
    <row r="61" ht="12" customHeight="1"/>
    <row r="62" ht="21" customHeight="1"/>
    <row r="63" ht="14.25" customHeight="1"/>
    <row r="64" spans="2:21" ht="14.25" customHeight="1">
      <c r="B64" s="90"/>
      <c r="C64" s="89"/>
      <c r="D64" s="89"/>
      <c r="E64" s="89"/>
      <c r="F64" s="89"/>
      <c r="G64" s="89"/>
      <c r="H64" s="89"/>
      <c r="I64" s="89"/>
      <c r="J64" s="89"/>
      <c r="L64" s="90"/>
      <c r="M64" s="89"/>
      <c r="N64" s="89"/>
      <c r="O64" s="89"/>
      <c r="R64" s="90"/>
      <c r="S64" s="89"/>
      <c r="T64" s="89"/>
      <c r="U64" s="89"/>
    </row>
    <row r="65" spans="2:21" ht="14.25" customHeight="1">
      <c r="B65" s="90"/>
      <c r="C65" s="89"/>
      <c r="D65" s="92"/>
      <c r="E65" s="92"/>
      <c r="F65" s="92"/>
      <c r="G65" s="92"/>
      <c r="H65" s="92"/>
      <c r="I65" s="92"/>
      <c r="J65" s="92"/>
      <c r="L65" s="89"/>
      <c r="M65" s="89"/>
      <c r="N65" s="89"/>
      <c r="O65" s="89"/>
      <c r="R65" s="89"/>
      <c r="S65" s="89"/>
      <c r="T65" s="89"/>
      <c r="U65" s="89"/>
    </row>
    <row r="66" spans="7:21" ht="14.25" customHeight="1">
      <c r="G66" s="89"/>
      <c r="H66" s="89"/>
      <c r="I66" s="89"/>
      <c r="J66" s="89"/>
      <c r="L66" s="89"/>
      <c r="M66" s="89"/>
      <c r="N66" s="89"/>
      <c r="O66" s="89"/>
      <c r="R66" s="89"/>
      <c r="S66" s="89"/>
      <c r="T66" s="89"/>
      <c r="U66" s="89"/>
    </row>
    <row r="67" spans="2:21" ht="14.25" customHeight="1">
      <c r="B67" s="88"/>
      <c r="C67" s="89"/>
      <c r="D67" s="88"/>
      <c r="E67" s="89"/>
      <c r="F67" s="89"/>
      <c r="G67" s="89"/>
      <c r="H67" s="89"/>
      <c r="I67" s="89"/>
      <c r="J67" s="89"/>
      <c r="L67" s="88"/>
      <c r="M67" s="89"/>
      <c r="N67" s="89"/>
      <c r="O67" s="89"/>
      <c r="R67" s="90"/>
      <c r="S67" s="89"/>
      <c r="T67" s="89"/>
      <c r="U67" s="89"/>
    </row>
    <row r="68" spans="2:21" ht="14.25" customHeight="1">
      <c r="B68" s="90"/>
      <c r="C68" s="89"/>
      <c r="D68" s="91"/>
      <c r="E68" s="92"/>
      <c r="F68" s="92"/>
      <c r="G68" s="92"/>
      <c r="H68" s="92"/>
      <c r="I68" s="92"/>
      <c r="J68" s="92"/>
      <c r="L68" s="88"/>
      <c r="M68" s="89"/>
      <c r="N68" s="89"/>
      <c r="O68" s="89"/>
      <c r="R68" s="89"/>
      <c r="S68" s="89"/>
      <c r="T68" s="89"/>
      <c r="U68" s="89"/>
    </row>
    <row r="69" spans="4:21" ht="18" customHeight="1">
      <c r="D69" s="92"/>
      <c r="E69" s="92"/>
      <c r="F69" s="92"/>
      <c r="G69" s="92"/>
      <c r="H69" s="92"/>
      <c r="I69" s="92"/>
      <c r="J69" s="92"/>
      <c r="L69" s="88"/>
      <c r="M69" s="89"/>
      <c r="N69" s="89"/>
      <c r="O69" s="89"/>
      <c r="R69" s="88"/>
      <c r="S69" s="89"/>
      <c r="T69" s="89"/>
      <c r="U69" s="89"/>
    </row>
    <row r="70" ht="12" customHeight="1"/>
    <row r="71" ht="10.5" customHeight="1"/>
    <row r="72" ht="9" customHeight="1"/>
    <row r="73" spans="1:21" ht="19.5" customHeight="1">
      <c r="A73" s="82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4"/>
    </row>
    <row r="74" spans="1:21" ht="12" customHeight="1">
      <c r="A74" s="85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7"/>
    </row>
    <row r="75" spans="1:21" ht="12" customHeight="1">
      <c r="A75" s="2"/>
      <c r="B75" s="2"/>
      <c r="C75" s="2"/>
      <c r="D75" s="2"/>
      <c r="E75" s="107"/>
      <c r="F75" s="111"/>
      <c r="G75" s="112"/>
      <c r="H75" s="113"/>
      <c r="I75" s="113"/>
      <c r="J75" s="113"/>
      <c r="K75" s="113"/>
      <c r="L75" s="107"/>
      <c r="M75" s="112"/>
      <c r="N75" s="106"/>
      <c r="O75" s="106"/>
      <c r="P75" s="114"/>
      <c r="Q75" s="115"/>
      <c r="R75" s="106"/>
      <c r="S75" s="106"/>
      <c r="T75" s="106"/>
      <c r="U75" s="106"/>
    </row>
    <row r="76" spans="1:21" ht="12" customHeight="1">
      <c r="A76" s="11"/>
      <c r="B76" s="2"/>
      <c r="C76" s="2"/>
      <c r="D76" s="16"/>
      <c r="E76" s="109"/>
      <c r="F76" s="109"/>
      <c r="G76" s="109"/>
      <c r="H76" s="116"/>
      <c r="I76" s="116"/>
      <c r="J76" s="116"/>
      <c r="K76" s="116"/>
      <c r="L76" s="117"/>
      <c r="M76" s="117"/>
      <c r="N76" s="118"/>
      <c r="O76" s="118"/>
      <c r="P76" s="117"/>
      <c r="Q76" s="117"/>
      <c r="R76" s="119"/>
      <c r="S76" s="117"/>
      <c r="T76" s="117"/>
      <c r="U76" s="117"/>
    </row>
    <row r="77" spans="1:21" ht="13.5" customHeight="1">
      <c r="A77" s="2"/>
      <c r="B77" s="14"/>
      <c r="C77" s="15"/>
      <c r="D77" s="65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20"/>
      <c r="T77" s="106"/>
      <c r="U77" s="125"/>
    </row>
    <row r="78" spans="1:21" ht="13.5" customHeight="1">
      <c r="A78" s="2"/>
      <c r="B78" s="17"/>
      <c r="C78" s="15"/>
      <c r="D78" s="65"/>
      <c r="E78" s="106"/>
      <c r="F78" s="106"/>
      <c r="G78" s="106"/>
      <c r="H78" s="121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20"/>
      <c r="T78" s="106"/>
      <c r="U78" s="125"/>
    </row>
    <row r="79" spans="1:21" ht="12.75">
      <c r="A79" s="2"/>
      <c r="B79" s="17"/>
      <c r="C79" s="17"/>
      <c r="D79" s="66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3"/>
      <c r="T79" s="12"/>
      <c r="U79" s="18"/>
    </row>
    <row r="80" spans="1:21" ht="12.75">
      <c r="A80" s="2"/>
      <c r="B80" s="2"/>
      <c r="C80" s="2"/>
      <c r="D80" s="34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3"/>
      <c r="T80" s="12"/>
      <c r="U80" s="18"/>
    </row>
    <row r="81" spans="1:21" ht="12.75">
      <c r="A81" s="2"/>
      <c r="B81" s="20"/>
      <c r="C81" s="2"/>
      <c r="D81" s="34"/>
      <c r="E81" s="12"/>
      <c r="F81" s="12"/>
      <c r="G81" s="12"/>
      <c r="H81" s="2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3"/>
      <c r="T81" s="12"/>
      <c r="U81" s="18"/>
    </row>
    <row r="87" spans="12:21" ht="12.75">
      <c r="L87" s="89"/>
      <c r="M87" s="89"/>
      <c r="N87" s="89"/>
      <c r="O87" s="89"/>
      <c r="R87" s="89"/>
      <c r="S87" s="89"/>
      <c r="T87" s="89"/>
      <c r="U87" s="89"/>
    </row>
    <row r="88" spans="2:21" ht="12.75">
      <c r="B88" s="88"/>
      <c r="C88" s="89"/>
      <c r="G88" s="89"/>
      <c r="H88" s="89"/>
      <c r="I88" s="89"/>
      <c r="J88" s="89"/>
      <c r="L88" s="88"/>
      <c r="M88" s="89"/>
      <c r="N88" s="89"/>
      <c r="O88" s="89"/>
      <c r="R88" s="90"/>
      <c r="S88" s="89"/>
      <c r="T88" s="89"/>
      <c r="U88" s="89"/>
    </row>
    <row r="89" spans="2:21" ht="12.75">
      <c r="B89" s="90"/>
      <c r="C89" s="89"/>
      <c r="D89" s="88"/>
      <c r="E89" s="89"/>
      <c r="F89" s="89"/>
      <c r="G89" s="89"/>
      <c r="H89" s="89"/>
      <c r="I89" s="89"/>
      <c r="J89" s="89"/>
      <c r="L89" s="88"/>
      <c r="M89" s="89"/>
      <c r="N89" s="89"/>
      <c r="O89" s="89"/>
      <c r="R89" s="89"/>
      <c r="S89" s="89"/>
      <c r="T89" s="89"/>
      <c r="U89" s="89"/>
    </row>
    <row r="90" spans="4:21" ht="12.75">
      <c r="D90" s="91"/>
      <c r="E90" s="92"/>
      <c r="F90" s="92"/>
      <c r="G90" s="92"/>
      <c r="H90" s="92"/>
      <c r="I90" s="92"/>
      <c r="J90" s="92"/>
      <c r="L90" s="88"/>
      <c r="M90" s="89"/>
      <c r="N90" s="89"/>
      <c r="O90" s="89"/>
      <c r="R90" s="88"/>
      <c r="S90" s="89"/>
      <c r="T90" s="89"/>
      <c r="U90" s="89"/>
    </row>
    <row r="91" spans="4:10" ht="12.75">
      <c r="D91" s="92"/>
      <c r="E91" s="92"/>
      <c r="F91" s="92"/>
      <c r="G91" s="92"/>
      <c r="H91" s="92"/>
      <c r="I91" s="92"/>
      <c r="J91" s="92"/>
    </row>
    <row r="92" ht="16.5" customHeight="1"/>
    <row r="95" ht="12.75" customHeight="1"/>
    <row r="96" spans="1:21" ht="20.25">
      <c r="A96" s="82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4"/>
    </row>
    <row r="97" spans="1:21" ht="12.75">
      <c r="A97" s="85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7"/>
    </row>
    <row r="98" spans="1:21" ht="12.75">
      <c r="A98" s="2"/>
      <c r="B98" s="2"/>
      <c r="C98" s="2"/>
      <c r="D98" s="2"/>
      <c r="E98" s="107"/>
      <c r="F98" s="111"/>
      <c r="G98" s="112"/>
      <c r="H98" s="113"/>
      <c r="I98" s="113"/>
      <c r="J98" s="113"/>
      <c r="K98" s="113"/>
      <c r="L98" s="107"/>
      <c r="M98" s="112"/>
      <c r="N98" s="106"/>
      <c r="O98" s="106"/>
      <c r="P98" s="114"/>
      <c r="Q98" s="115"/>
      <c r="R98" s="106"/>
      <c r="S98" s="106"/>
      <c r="T98" s="106"/>
      <c r="U98" s="106"/>
    </row>
    <row r="99" spans="1:21" ht="12.75">
      <c r="A99" s="11"/>
      <c r="B99" s="2"/>
      <c r="C99" s="2"/>
      <c r="D99" s="16"/>
      <c r="E99" s="109"/>
      <c r="F99" s="109"/>
      <c r="G99" s="109"/>
      <c r="H99" s="116"/>
      <c r="I99" s="116"/>
      <c r="J99" s="116"/>
      <c r="K99" s="116"/>
      <c r="L99" s="117"/>
      <c r="M99" s="117"/>
      <c r="N99" s="118"/>
      <c r="O99" s="118"/>
      <c r="P99" s="117"/>
      <c r="Q99" s="117"/>
      <c r="R99" s="119"/>
      <c r="S99" s="117"/>
      <c r="T99" s="117"/>
      <c r="U99" s="117"/>
    </row>
    <row r="100" spans="1:21" ht="12" customHeight="1">
      <c r="A100" s="2"/>
      <c r="B100" s="14"/>
      <c r="C100" s="15"/>
      <c r="D100" s="65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20"/>
      <c r="T100" s="106"/>
      <c r="U100" s="125"/>
    </row>
    <row r="101" spans="1:21" ht="12.75" customHeight="1" hidden="1">
      <c r="A101" s="2"/>
      <c r="B101" s="17"/>
      <c r="C101" s="15"/>
      <c r="D101" s="65"/>
      <c r="E101" s="106"/>
      <c r="F101" s="106"/>
      <c r="G101" s="106"/>
      <c r="H101" s="121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20"/>
      <c r="T101" s="106"/>
      <c r="U101" s="125"/>
    </row>
    <row r="102" spans="1:21" ht="12.75">
      <c r="A102" s="2"/>
      <c r="B102" s="17"/>
      <c r="C102" s="17"/>
      <c r="D102" s="6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20"/>
      <c r="T102" s="106"/>
      <c r="U102" s="125"/>
    </row>
    <row r="103" spans="1:21" ht="12.75">
      <c r="A103" s="2"/>
      <c r="B103" s="2"/>
      <c r="C103" s="2"/>
      <c r="D103" s="34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3"/>
      <c r="T103" s="12"/>
      <c r="U103" s="18"/>
    </row>
    <row r="104" spans="1:21" ht="11.25" customHeight="1">
      <c r="A104" s="2"/>
      <c r="B104" s="20"/>
      <c r="C104" s="2"/>
      <c r="D104" s="34"/>
      <c r="E104" s="12"/>
      <c r="F104" s="12"/>
      <c r="G104" s="12"/>
      <c r="H104" s="2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3"/>
      <c r="T104" s="12"/>
      <c r="U104" s="18"/>
    </row>
    <row r="105" ht="38.25" customHeight="1"/>
    <row r="110" spans="7:15" ht="12.75">
      <c r="G110" s="89"/>
      <c r="H110" s="89"/>
      <c r="I110" s="89"/>
      <c r="J110" s="89"/>
      <c r="L110" s="89"/>
      <c r="M110" s="89"/>
      <c r="N110" s="89"/>
      <c r="O110" s="89"/>
    </row>
    <row r="111" spans="2:21" ht="12.75">
      <c r="B111" s="88"/>
      <c r="C111" s="89"/>
      <c r="D111" s="88"/>
      <c r="E111" s="89"/>
      <c r="F111" s="89"/>
      <c r="G111" s="89"/>
      <c r="H111" s="89"/>
      <c r="I111" s="89"/>
      <c r="J111" s="89"/>
      <c r="L111" s="88"/>
      <c r="M111" s="89"/>
      <c r="N111" s="89"/>
      <c r="O111" s="89"/>
      <c r="R111" s="89"/>
      <c r="S111" s="89"/>
      <c r="T111" s="89"/>
      <c r="U111" s="89"/>
    </row>
    <row r="112" spans="2:25" ht="12.75">
      <c r="B112" s="90"/>
      <c r="C112" s="89"/>
      <c r="D112" s="91"/>
      <c r="E112" s="92"/>
      <c r="F112" s="92"/>
      <c r="G112" s="92"/>
      <c r="H112" s="92"/>
      <c r="I112" s="92"/>
      <c r="J112" s="92"/>
      <c r="L112" s="88"/>
      <c r="M112" s="89"/>
      <c r="N112" s="89"/>
      <c r="O112" s="89"/>
      <c r="R112" s="90"/>
      <c r="S112" s="89"/>
      <c r="T112" s="89"/>
      <c r="U112" s="89"/>
      <c r="X112" s="1"/>
      <c r="Y112" s="1"/>
    </row>
    <row r="113" spans="4:25" ht="12.75">
      <c r="D113" s="92"/>
      <c r="E113" s="92"/>
      <c r="F113" s="92"/>
      <c r="G113" s="92"/>
      <c r="H113" s="92"/>
      <c r="I113" s="92"/>
      <c r="J113" s="92"/>
      <c r="L113" s="88"/>
      <c r="M113" s="89"/>
      <c r="N113" s="89"/>
      <c r="O113" s="89"/>
      <c r="R113" s="89"/>
      <c r="S113" s="89"/>
      <c r="T113" s="89"/>
      <c r="U113" s="89"/>
      <c r="X113" s="1"/>
      <c r="Y113" s="1"/>
    </row>
    <row r="114" spans="18:21" ht="12.75">
      <c r="R114" s="88"/>
      <c r="S114" s="89"/>
      <c r="T114" s="89"/>
      <c r="U114" s="89"/>
    </row>
    <row r="115" ht="12.75" customHeight="1"/>
    <row r="116" spans="1:21" ht="20.25">
      <c r="A116" s="82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4"/>
    </row>
    <row r="117" spans="1:21" ht="15" customHeight="1">
      <c r="A117" s="85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7"/>
    </row>
    <row r="118" spans="1:21" ht="12.75">
      <c r="A118" s="2"/>
      <c r="B118" s="2"/>
      <c r="C118" s="2"/>
      <c r="D118" s="2"/>
      <c r="E118" s="107"/>
      <c r="F118" s="111"/>
      <c r="G118" s="112"/>
      <c r="H118" s="113"/>
      <c r="I118" s="113"/>
      <c r="J118" s="113"/>
      <c r="K118" s="113"/>
      <c r="L118" s="107"/>
      <c r="M118" s="112"/>
      <c r="N118" s="106"/>
      <c r="O118" s="106"/>
      <c r="P118" s="114"/>
      <c r="Q118" s="115"/>
      <c r="R118" s="106"/>
      <c r="S118" s="106"/>
      <c r="T118" s="106"/>
      <c r="U118" s="106"/>
    </row>
    <row r="119" spans="1:21" ht="12.75">
      <c r="A119" s="11"/>
      <c r="B119" s="2"/>
      <c r="C119" s="2"/>
      <c r="D119" s="16"/>
      <c r="E119" s="109"/>
      <c r="F119" s="109"/>
      <c r="G119" s="109"/>
      <c r="H119" s="116"/>
      <c r="I119" s="116"/>
      <c r="J119" s="116"/>
      <c r="K119" s="116"/>
      <c r="L119" s="117"/>
      <c r="M119" s="117"/>
      <c r="N119" s="118"/>
      <c r="O119" s="118"/>
      <c r="P119" s="117"/>
      <c r="Q119" s="117"/>
      <c r="R119" s="119"/>
      <c r="S119" s="117"/>
      <c r="T119" s="117"/>
      <c r="U119" s="117"/>
    </row>
    <row r="120" spans="1:21" ht="12.75">
      <c r="A120" s="2"/>
      <c r="B120" s="17"/>
      <c r="C120" s="15"/>
      <c r="D120" s="15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2"/>
      <c r="P120" s="2"/>
      <c r="Q120" s="2"/>
      <c r="R120" s="2"/>
      <c r="S120" s="13"/>
      <c r="T120" s="2"/>
      <c r="U120" s="19"/>
    </row>
    <row r="121" spans="1:21" ht="12.75">
      <c r="A121" s="2"/>
      <c r="B121" s="20"/>
      <c r="C121" s="2"/>
      <c r="D121" s="16"/>
      <c r="E121" s="12"/>
      <c r="F121" s="12"/>
      <c r="G121" s="12"/>
      <c r="H121" s="2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3"/>
      <c r="T121" s="12"/>
      <c r="U121" s="18"/>
    </row>
    <row r="125" spans="2:21" ht="12.75">
      <c r="B125" s="90"/>
      <c r="C125" s="89"/>
      <c r="D125" s="89"/>
      <c r="E125" s="89"/>
      <c r="F125" s="89"/>
      <c r="G125" s="89"/>
      <c r="H125" s="89"/>
      <c r="I125" s="89"/>
      <c r="J125" s="89"/>
      <c r="L125" s="90"/>
      <c r="M125" s="89"/>
      <c r="N125" s="89"/>
      <c r="O125" s="89"/>
      <c r="R125" s="90"/>
      <c r="S125" s="89"/>
      <c r="T125" s="89"/>
      <c r="U125" s="89"/>
    </row>
    <row r="126" spans="2:21" ht="12.75">
      <c r="B126" s="90"/>
      <c r="C126" s="89"/>
      <c r="D126" s="92"/>
      <c r="E126" s="92"/>
      <c r="F126" s="92"/>
      <c r="G126" s="92"/>
      <c r="H126" s="92"/>
      <c r="I126" s="92"/>
      <c r="J126" s="92"/>
      <c r="L126" s="89"/>
      <c r="M126" s="89"/>
      <c r="N126" s="89"/>
      <c r="O126" s="89"/>
      <c r="R126" s="89"/>
      <c r="S126" s="89"/>
      <c r="T126" s="89"/>
      <c r="U126" s="89"/>
    </row>
    <row r="127" spans="7:10" ht="12.75">
      <c r="G127" s="89"/>
      <c r="H127" s="89"/>
      <c r="I127" s="89"/>
      <c r="J127" s="89"/>
    </row>
    <row r="128" spans="4:21" ht="12.75">
      <c r="D128" s="88"/>
      <c r="E128" s="89"/>
      <c r="F128" s="89"/>
      <c r="G128" s="89"/>
      <c r="H128" s="89"/>
      <c r="I128" s="89"/>
      <c r="J128" s="89"/>
      <c r="L128" s="89"/>
      <c r="M128" s="89"/>
      <c r="N128" s="89"/>
      <c r="O128" s="89"/>
      <c r="R128" s="89"/>
      <c r="S128" s="89"/>
      <c r="T128" s="89"/>
      <c r="U128" s="89"/>
    </row>
    <row r="129" spans="2:21" ht="12.75">
      <c r="B129" s="88"/>
      <c r="C129" s="89"/>
      <c r="D129" s="91"/>
      <c r="E129" s="92"/>
      <c r="F129" s="92"/>
      <c r="G129" s="92"/>
      <c r="H129" s="92"/>
      <c r="I129" s="92"/>
      <c r="J129" s="92"/>
      <c r="L129" s="88"/>
      <c r="M129" s="89"/>
      <c r="N129" s="89"/>
      <c r="O129" s="89"/>
      <c r="R129" s="90"/>
      <c r="S129" s="89"/>
      <c r="T129" s="89"/>
      <c r="U129" s="89"/>
    </row>
    <row r="130" spans="2:21" ht="12.75">
      <c r="B130" s="90"/>
      <c r="C130" s="89"/>
      <c r="D130" s="92"/>
      <c r="E130" s="92"/>
      <c r="F130" s="92"/>
      <c r="G130" s="92"/>
      <c r="H130" s="92"/>
      <c r="I130" s="92"/>
      <c r="J130" s="92"/>
      <c r="L130" s="88"/>
      <c r="M130" s="89"/>
      <c r="N130" s="89"/>
      <c r="O130" s="89"/>
      <c r="R130" s="89"/>
      <c r="S130" s="89"/>
      <c r="T130" s="89"/>
      <c r="U130" s="89"/>
    </row>
    <row r="131" spans="12:21" ht="12.75">
      <c r="L131" s="88"/>
      <c r="M131" s="89"/>
      <c r="N131" s="89"/>
      <c r="O131" s="89"/>
      <c r="R131" s="88"/>
      <c r="S131" s="89"/>
      <c r="T131" s="89"/>
      <c r="U131" s="89"/>
    </row>
  </sheetData>
  <sheetProtection/>
  <autoFilter ref="B6:U18"/>
  <mergeCells count="20">
    <mergeCell ref="L19:O19"/>
    <mergeCell ref="R19:U19"/>
    <mergeCell ref="D21:J21"/>
    <mergeCell ref="L21:O21"/>
    <mergeCell ref="R21:U21"/>
    <mergeCell ref="B22:C22"/>
    <mergeCell ref="D22:J22"/>
    <mergeCell ref="B21:C21"/>
    <mergeCell ref="L22:O22"/>
    <mergeCell ref="R22:U22"/>
    <mergeCell ref="R20:U20"/>
    <mergeCell ref="D20:J20"/>
    <mergeCell ref="L20:O20"/>
    <mergeCell ref="A2:U2"/>
    <mergeCell ref="A3:U3"/>
    <mergeCell ref="P4:Q4"/>
    <mergeCell ref="E4:G4"/>
    <mergeCell ref="L4:M4"/>
    <mergeCell ref="B19:C19"/>
    <mergeCell ref="G19:J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7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M.EminGUNES</cp:lastModifiedBy>
  <cp:lastPrinted>2017-02-06T13:06:55Z</cp:lastPrinted>
  <dcterms:created xsi:type="dcterms:W3CDTF">1999-05-26T11:21:22Z</dcterms:created>
  <dcterms:modified xsi:type="dcterms:W3CDTF">2017-02-07T07:56:08Z</dcterms:modified>
  <cp:category/>
  <cp:version/>
  <cp:contentType/>
  <cp:contentStatus/>
</cp:coreProperties>
</file>